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DB3F549A-C2A8-429D-BB06-BFB0A1524352}" xr6:coauthVersionLast="47" xr6:coauthVersionMax="47" xr10:uidLastSave="{00000000-0000-0000-0000-000000000000}"/>
  <bookViews>
    <workbookView xWindow="-5160" yWindow="-21720" windowWidth="38640" windowHeight="21120" xr2:uid="{00000000-000D-0000-FFFF-FFFF00000000}"/>
  </bookViews>
  <sheets>
    <sheet name="三相デルタ結線電流計算" sheetId="1" r:id="rId1"/>
  </sheets>
  <definedNames>
    <definedName name="_xlnm.Print_Area" localSheetId="0">三相デルタ結線電流計算!$B$2:$S$98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9" i="1" l="1"/>
  <c r="AE118" i="1"/>
  <c r="F53" i="1"/>
  <c r="H72" i="1"/>
  <c r="I72" i="1" s="1"/>
  <c r="H71" i="1"/>
  <c r="I71" i="1" s="1"/>
  <c r="H70" i="1"/>
  <c r="I70" i="1" s="1"/>
  <c r="H69" i="1"/>
  <c r="I69" i="1" s="1"/>
  <c r="H68" i="1"/>
  <c r="I68" i="1" s="1"/>
  <c r="H67" i="1"/>
  <c r="I67" i="1" s="1"/>
  <c r="H66" i="1"/>
  <c r="I66" i="1" s="1"/>
  <c r="H65" i="1"/>
  <c r="I65" i="1" s="1"/>
  <c r="H64" i="1"/>
  <c r="I64" i="1" s="1"/>
  <c r="H63" i="1"/>
  <c r="I63" i="1" s="1"/>
  <c r="H62" i="1"/>
  <c r="I62" i="1" s="1"/>
  <c r="H61" i="1"/>
  <c r="F51" i="1"/>
  <c r="M61" i="1" l="1"/>
  <c r="O78" i="1" a="1"/>
  <c r="O78" i="1" s="1"/>
  <c r="M62" i="1"/>
  <c r="AE120" i="1"/>
  <c r="F52" i="1" s="1"/>
  <c r="J65" i="1" s="1"/>
  <c r="I61" i="1"/>
  <c r="M63" i="1"/>
  <c r="P61" i="1" l="1"/>
  <c r="P63" i="1"/>
  <c r="P62" i="1"/>
  <c r="O77" i="1"/>
  <c r="J68" i="1"/>
  <c r="J62" i="1"/>
  <c r="J70" i="1"/>
  <c r="J63" i="1"/>
  <c r="J67" i="1"/>
  <c r="J72" i="1"/>
  <c r="J66" i="1"/>
  <c r="J69" i="1"/>
  <c r="J71" i="1"/>
  <c r="J64" i="1"/>
  <c r="J61" i="1"/>
  <c r="O74" i="1"/>
  <c r="O75" i="1" l="1"/>
  <c r="O76" i="1" a="1"/>
  <c r="O7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<sst xmlns="http://schemas.openxmlformats.org/spreadsheetml/2006/main" count="101" uniqueCount="85">
  <si>
    <t>【双葉温度コントローララインナップ】</t>
    <rPh sb="1" eb="3">
      <t>フタバ</t>
    </rPh>
    <rPh sb="3" eb="5">
      <t>オンド</t>
    </rPh>
    <phoneticPr fontId="2"/>
  </si>
  <si>
    <t>温度コントローラシリーズ</t>
    <rPh sb="0" eb="2">
      <t>オンド</t>
    </rPh>
    <phoneticPr fontId="2"/>
  </si>
  <si>
    <t>V</t>
    <phoneticPr fontId="2"/>
  </si>
  <si>
    <t>コネクタ仕様※①</t>
    <rPh sb="4" eb="6">
      <t>シヨウ</t>
    </rPh>
    <phoneticPr fontId="2"/>
  </si>
  <si>
    <t>電源仕様</t>
    <rPh sb="0" eb="2">
      <t>デンゲン</t>
    </rPh>
    <rPh sb="2" eb="4">
      <t>シヨウ</t>
    </rPh>
    <phoneticPr fontId="2"/>
  </si>
  <si>
    <t>温度コントローラ定格（A）/1点</t>
    <rPh sb="0" eb="2">
      <t>オンド</t>
    </rPh>
    <rPh sb="8" eb="10">
      <t>テイカク</t>
    </rPh>
    <rPh sb="15" eb="16">
      <t>テン</t>
    </rPh>
    <phoneticPr fontId="2"/>
  </si>
  <si>
    <t>ヒータ定格</t>
    <rPh sb="3" eb="5">
      <t>テイカク</t>
    </rPh>
    <phoneticPr fontId="2"/>
  </si>
  <si>
    <t>CH小計(電源電圧換算)</t>
  </si>
  <si>
    <t>判定</t>
    <rPh sb="0" eb="2">
      <t>ハンテイ</t>
    </rPh>
    <phoneticPr fontId="2"/>
  </si>
  <si>
    <t>三相交流の計算</t>
    <rPh sb="0" eb="2">
      <t>サンソウ</t>
    </rPh>
    <rPh sb="2" eb="4">
      <t>コウリュウ</t>
    </rPh>
    <rPh sb="5" eb="7">
      <t>ケイサン</t>
    </rPh>
    <phoneticPr fontId="2"/>
  </si>
  <si>
    <t>電圧(V)</t>
    <rPh sb="0" eb="2">
      <t>デンアツ</t>
    </rPh>
    <phoneticPr fontId="2"/>
  </si>
  <si>
    <t>ワット数(W)</t>
    <rPh sb="3" eb="4">
      <t>スウ</t>
    </rPh>
    <phoneticPr fontId="2"/>
  </si>
  <si>
    <t>電力(W)</t>
    <rPh sb="0" eb="2">
      <t>デンリョク</t>
    </rPh>
    <phoneticPr fontId="2"/>
  </si>
  <si>
    <t>電流(A)</t>
    <rPh sb="0" eb="2">
      <t>デンリュウ</t>
    </rPh>
    <phoneticPr fontId="2"/>
  </si>
  <si>
    <t>CH1</t>
    <phoneticPr fontId="2"/>
  </si>
  <si>
    <t>Pa（W）</t>
    <phoneticPr fontId="2"/>
  </si>
  <si>
    <t>Ia(A)</t>
    <phoneticPr fontId="2"/>
  </si>
  <si>
    <t>CH2</t>
  </si>
  <si>
    <t>Pb（W）</t>
    <phoneticPr fontId="2"/>
  </si>
  <si>
    <t>Ib(A)</t>
    <phoneticPr fontId="2"/>
  </si>
  <si>
    <t>CH3</t>
  </si>
  <si>
    <t>Pc（W）</t>
    <phoneticPr fontId="2"/>
  </si>
  <si>
    <t>Ic(A)</t>
    <phoneticPr fontId="2"/>
  </si>
  <si>
    <t>CH4</t>
  </si>
  <si>
    <t>CH5</t>
  </si>
  <si>
    <t>三相交流</t>
    <rPh sb="0" eb="2">
      <t>サンソウ</t>
    </rPh>
    <rPh sb="2" eb="4">
      <t>コウリュウ</t>
    </rPh>
    <phoneticPr fontId="2"/>
  </si>
  <si>
    <t>CH6</t>
  </si>
  <si>
    <t>CH7</t>
  </si>
  <si>
    <t>工場電源ブレーカ</t>
    <rPh sb="0" eb="2">
      <t>コウジョウ</t>
    </rPh>
    <rPh sb="2" eb="4">
      <t>デンゲン</t>
    </rPh>
    <phoneticPr fontId="2"/>
  </si>
  <si>
    <t>以上推奨</t>
    <rPh sb="0" eb="2">
      <t>イジョウ</t>
    </rPh>
    <rPh sb="2" eb="4">
      <t>スイショウ</t>
    </rPh>
    <phoneticPr fontId="2"/>
  </si>
  <si>
    <t>CH8</t>
  </si>
  <si>
    <t>単相交流</t>
    <rPh sb="0" eb="2">
      <t>タンソウ</t>
    </rPh>
    <rPh sb="2" eb="4">
      <t>コウリュウ</t>
    </rPh>
    <phoneticPr fontId="2"/>
  </si>
  <si>
    <t>CH9</t>
  </si>
  <si>
    <t>CH10</t>
  </si>
  <si>
    <t>CH11</t>
  </si>
  <si>
    <t>CH12</t>
  </si>
  <si>
    <t>シリーズ</t>
    <phoneticPr fontId="2"/>
  </si>
  <si>
    <t>コネクタ</t>
    <phoneticPr fontId="2"/>
  </si>
  <si>
    <t>端子台</t>
    <rPh sb="0" eb="3">
      <t>タンシダイ</t>
    </rPh>
    <phoneticPr fontId="2"/>
  </si>
  <si>
    <t>全体</t>
    <rPh sb="0" eb="2">
      <t>ゼンタイ</t>
    </rPh>
    <phoneticPr fontId="2"/>
  </si>
  <si>
    <t>CTA-01A</t>
  </si>
  <si>
    <t>CTC-01A</t>
  </si>
  <si>
    <t>CTD-01A</t>
  </si>
  <si>
    <t>CTD-02B</t>
  </si>
  <si>
    <t>CTE</t>
  </si>
  <si>
    <t>CTF</t>
  </si>
  <si>
    <t>CTG</t>
  </si>
  <si>
    <t>CTB</t>
  </si>
  <si>
    <t>CTA-01A</t>
    <phoneticPr fontId="2"/>
  </si>
  <si>
    <t>コネクタ</t>
  </si>
  <si>
    <t>CTC-01A</t>
    <phoneticPr fontId="2"/>
  </si>
  <si>
    <t>CTD-01A</t>
    <phoneticPr fontId="2"/>
  </si>
  <si>
    <t>CTD-02B</t>
    <phoneticPr fontId="2"/>
  </si>
  <si>
    <t>CTE</t>
    <phoneticPr fontId="2"/>
  </si>
  <si>
    <t>CTF</t>
    <phoneticPr fontId="2"/>
  </si>
  <si>
    <t>CTG</t>
    <phoneticPr fontId="2"/>
  </si>
  <si>
    <t>CTB</t>
    <phoneticPr fontId="2"/>
  </si>
  <si>
    <t>コネクタ仕様</t>
    <rPh sb="4" eb="6">
      <t>シヨウ</t>
    </rPh>
    <phoneticPr fontId="2"/>
  </si>
  <si>
    <t>電流値</t>
    <rPh sb="0" eb="3">
      <t>デンリュウチ</t>
    </rPh>
    <phoneticPr fontId="2"/>
  </si>
  <si>
    <t>1CH当たり</t>
    <rPh sb="3" eb="4">
      <t>ア</t>
    </rPh>
    <phoneticPr fontId="2"/>
  </si>
  <si>
    <t>制御点数
（CH)</t>
    <rPh sb="0" eb="2">
      <t>セイギョ</t>
    </rPh>
    <rPh sb="2" eb="4">
      <t>テンスウ</t>
    </rPh>
    <phoneticPr fontId="2"/>
  </si>
  <si>
    <t>相電力</t>
    <rPh sb="0" eb="1">
      <t>ソウ</t>
    </rPh>
    <rPh sb="1" eb="3">
      <t>デンリョク</t>
    </rPh>
    <phoneticPr fontId="2"/>
  </si>
  <si>
    <t>線電流</t>
    <rPh sb="0" eb="3">
      <t>センデンリュウ</t>
    </rPh>
    <phoneticPr fontId="2"/>
  </si>
  <si>
    <t>線電流</t>
    <rPh sb="0" eb="1">
      <t>セン</t>
    </rPh>
    <rPh sb="1" eb="3">
      <t>デンリュウ</t>
    </rPh>
    <phoneticPr fontId="2"/>
  </si>
  <si>
    <t>温度コントローラ定格（A）/全体※②</t>
    <rPh sb="0" eb="2">
      <t>オンド</t>
    </rPh>
    <rPh sb="8" eb="10">
      <t>テイカク</t>
    </rPh>
    <rPh sb="14" eb="16">
      <t>ゼンタイ</t>
    </rPh>
    <phoneticPr fontId="2"/>
  </si>
  <si>
    <t>※②電源仕様が三相交流の場合、製品のブレーカは50Aとなります。但し、１次電源ケーブルの電源容量が35Aを超える場合はご相談下さい。</t>
    <rPh sb="2" eb="4">
      <t>デンゲン</t>
    </rPh>
    <rPh sb="4" eb="6">
      <t>シヨウ</t>
    </rPh>
    <rPh sb="7" eb="9">
      <t>サンソウ</t>
    </rPh>
    <rPh sb="9" eb="11">
      <t>コウリュウ</t>
    </rPh>
    <rPh sb="12" eb="14">
      <t>バアイ</t>
    </rPh>
    <rPh sb="32" eb="33">
      <t>タダ</t>
    </rPh>
    <rPh sb="44" eb="46">
      <t>デンゲン</t>
    </rPh>
    <rPh sb="46" eb="48">
      <t>ヨウリョウ</t>
    </rPh>
    <rPh sb="53" eb="54">
      <t>コ</t>
    </rPh>
    <rPh sb="56" eb="58">
      <t>バアイ</t>
    </rPh>
    <rPh sb="60" eb="62">
      <t>ソウダン</t>
    </rPh>
    <rPh sb="62" eb="63">
      <t>クダ</t>
    </rPh>
    <phoneticPr fontId="2"/>
  </si>
  <si>
    <t>※3　1つのCH内でワット数が異なるヒータを複数ご使用の場合は合計のワット数にする、</t>
    <rPh sb="8" eb="9">
      <t>ナイ</t>
    </rPh>
    <rPh sb="13" eb="14">
      <t>スウ</t>
    </rPh>
    <rPh sb="15" eb="16">
      <t>コト</t>
    </rPh>
    <rPh sb="22" eb="24">
      <t>フクスウ</t>
    </rPh>
    <rPh sb="25" eb="27">
      <t>シヨウ</t>
    </rPh>
    <rPh sb="28" eb="30">
      <t>バアイ</t>
    </rPh>
    <rPh sb="31" eb="33">
      <t>ゴウケイ</t>
    </rPh>
    <rPh sb="37" eb="38">
      <t>スウ</t>
    </rPh>
    <phoneticPr fontId="2"/>
  </si>
  <si>
    <t>※①コントローラシリーズを変更した場合、必ずコネクタ仕様も再度ご選択下さい。前回のデータが残っていると正しく判定されません。</t>
    <rPh sb="13" eb="15">
      <t>ヘンコウ</t>
    </rPh>
    <rPh sb="17" eb="19">
      <t>バアイ</t>
    </rPh>
    <rPh sb="20" eb="21">
      <t>カナラ</t>
    </rPh>
    <rPh sb="26" eb="28">
      <t>シヨウ</t>
    </rPh>
    <rPh sb="29" eb="31">
      <t>サイド</t>
    </rPh>
    <rPh sb="32" eb="34">
      <t>センタク</t>
    </rPh>
    <rPh sb="34" eb="35">
      <t>クダ</t>
    </rPh>
    <rPh sb="38" eb="40">
      <t>ゼンカイ</t>
    </rPh>
    <rPh sb="45" eb="46">
      <t>ノコ</t>
    </rPh>
    <rPh sb="51" eb="52">
      <t>タダ</t>
    </rPh>
    <rPh sb="54" eb="56">
      <t>ハンテイ</t>
    </rPh>
    <phoneticPr fontId="2"/>
  </si>
  <si>
    <t>電源電圧(V)※③</t>
    <rPh sb="0" eb="2">
      <t>デンゲン</t>
    </rPh>
    <rPh sb="2" eb="4">
      <t>デンアツ</t>
    </rPh>
    <phoneticPr fontId="2"/>
  </si>
  <si>
    <t>※4　使用するCHの電圧、W数、本数は必ず全てご入力下さい。</t>
    <rPh sb="3" eb="5">
      <t>シヨウ</t>
    </rPh>
    <rPh sb="10" eb="12">
      <t>デンアツ</t>
    </rPh>
    <rPh sb="14" eb="15">
      <t>スウ</t>
    </rPh>
    <rPh sb="16" eb="18">
      <t>ホンスウ</t>
    </rPh>
    <rPh sb="19" eb="20">
      <t>カナラ</t>
    </rPh>
    <rPh sb="21" eb="22">
      <t>スベ</t>
    </rPh>
    <rPh sb="24" eb="26">
      <t>ニュウリョク</t>
    </rPh>
    <rPh sb="26" eb="27">
      <t>クダ</t>
    </rPh>
    <phoneticPr fontId="2"/>
  </si>
  <si>
    <t>※5　電圧の範囲は180V～240Vでご入力ください。</t>
    <rPh sb="3" eb="5">
      <t>デンアツ</t>
    </rPh>
    <rPh sb="6" eb="8">
      <t>ハンイ</t>
    </rPh>
    <rPh sb="20" eb="22">
      <t>ニュウリョク</t>
    </rPh>
    <phoneticPr fontId="2"/>
  </si>
  <si>
    <t>※1　本算出は定格値を基に判定しているため、余裕を持った電源容量でご使用ください。</t>
    <rPh sb="3" eb="6">
      <t>ホンサンシュツ</t>
    </rPh>
    <rPh sb="7" eb="10">
      <t>テイカクチ</t>
    </rPh>
    <rPh sb="11" eb="12">
      <t>モト</t>
    </rPh>
    <rPh sb="13" eb="15">
      <t>ハンテイ</t>
    </rPh>
    <rPh sb="22" eb="24">
      <t>ヨユウ</t>
    </rPh>
    <rPh sb="25" eb="26">
      <t>モ</t>
    </rPh>
    <rPh sb="28" eb="30">
      <t>デンゲン</t>
    </rPh>
    <rPh sb="30" eb="32">
      <t>ヨウリョウ</t>
    </rPh>
    <rPh sb="34" eb="36">
      <t>シヨウ</t>
    </rPh>
    <phoneticPr fontId="2"/>
  </si>
  <si>
    <t>※2　他社製の温度コントローラは仕様が異なる場合がありますので計算等はお問い合わせ下さい。</t>
    <rPh sb="3" eb="5">
      <t>タシャ</t>
    </rPh>
    <rPh sb="5" eb="6">
      <t>セイ</t>
    </rPh>
    <rPh sb="7" eb="9">
      <t>オンド</t>
    </rPh>
    <rPh sb="16" eb="18">
      <t>シヨウ</t>
    </rPh>
    <rPh sb="19" eb="20">
      <t>コト</t>
    </rPh>
    <rPh sb="22" eb="24">
      <t>バアイ</t>
    </rPh>
    <rPh sb="31" eb="33">
      <t>ケイサン</t>
    </rPh>
    <rPh sb="33" eb="34">
      <t>トウ</t>
    </rPh>
    <rPh sb="36" eb="37">
      <t>ト</t>
    </rPh>
    <rPh sb="38" eb="39">
      <t>ア</t>
    </rPh>
    <rPh sb="41" eb="42">
      <t>クダ</t>
    </rPh>
    <phoneticPr fontId="2"/>
  </si>
  <si>
    <t>表1.【温度コントローラ情報】</t>
    <rPh sb="0" eb="1">
      <t>ヒョウ</t>
    </rPh>
    <rPh sb="4" eb="6">
      <t>オンド</t>
    </rPh>
    <rPh sb="12" eb="14">
      <t>ジョウホウ</t>
    </rPh>
    <phoneticPr fontId="2"/>
  </si>
  <si>
    <t>表2.【工場電源電圧】</t>
    <rPh sb="0" eb="1">
      <t>ヒョウ</t>
    </rPh>
    <phoneticPr fontId="2"/>
  </si>
  <si>
    <t>表4.相電力</t>
    <rPh sb="0" eb="1">
      <t>ヒョウ</t>
    </rPh>
    <rPh sb="3" eb="4">
      <t>ソウ</t>
    </rPh>
    <rPh sb="4" eb="6">
      <t>デンリョク</t>
    </rPh>
    <phoneticPr fontId="2"/>
  </si>
  <si>
    <t>表5.線電流（1次電源の電源容量）</t>
    <rPh sb="0" eb="1">
      <t>ヒョウ</t>
    </rPh>
    <rPh sb="3" eb="4">
      <t>セン</t>
    </rPh>
    <rPh sb="4" eb="6">
      <t>デンリュウ</t>
    </rPh>
    <rPh sb="8" eb="9">
      <t>ジ</t>
    </rPh>
    <rPh sb="9" eb="11">
      <t>デンゲン</t>
    </rPh>
    <rPh sb="12" eb="14">
      <t>デンゲン</t>
    </rPh>
    <rPh sb="14" eb="16">
      <t>ヨウリョウ</t>
    </rPh>
    <phoneticPr fontId="2"/>
  </si>
  <si>
    <t>（表5のIa/Ib/Icのいずれかが35Aを超えている場合はご相談ください）</t>
    <rPh sb="1" eb="2">
      <t>ヒョウ</t>
    </rPh>
    <rPh sb="22" eb="23">
      <t>コ</t>
    </rPh>
    <rPh sb="27" eb="29">
      <t>バアイ</t>
    </rPh>
    <rPh sb="31" eb="33">
      <t>ソウダン</t>
    </rPh>
    <phoneticPr fontId="2"/>
  </si>
  <si>
    <t>表6.＜判定＞</t>
    <rPh sb="0" eb="1">
      <t>ヒョウ</t>
    </rPh>
    <rPh sb="4" eb="6">
      <t>ハンテイ</t>
    </rPh>
    <phoneticPr fontId="2"/>
  </si>
  <si>
    <t>表3.使用ヒータ情報</t>
    <rPh sb="0" eb="1">
      <t>ヒョウ</t>
    </rPh>
    <rPh sb="3" eb="5">
      <t>シヨウ</t>
    </rPh>
    <rPh sb="8" eb="10">
      <t>ジョウホウ</t>
    </rPh>
    <phoneticPr fontId="2"/>
  </si>
  <si>
    <t>※③工場電圧は初期値で200Vとしております。</t>
    <rPh sb="2" eb="4">
      <t>コウジョウ</t>
    </rPh>
    <rPh sb="4" eb="6">
      <t>デンアツ</t>
    </rPh>
    <rPh sb="7" eb="10">
      <t>ショキチ</t>
    </rPh>
    <phoneticPr fontId="2"/>
  </si>
  <si>
    <t>ヒータ
使用本数</t>
    <rPh sb="4" eb="6">
      <t>シヨウ</t>
    </rPh>
    <rPh sb="6" eb="8">
      <t>ホンスウ</t>
    </rPh>
    <phoneticPr fontId="2"/>
  </si>
  <si>
    <t>　　　または平均のワット数にし、使用本数の項目に実際のご使用本数をご入力ください。</t>
    <rPh sb="6" eb="8">
      <t>ヘイキン</t>
    </rPh>
    <rPh sb="12" eb="13">
      <t>スウ</t>
    </rPh>
    <rPh sb="16" eb="18">
      <t>シヨウ</t>
    </rPh>
    <rPh sb="18" eb="20">
      <t>ホンスウ</t>
    </rPh>
    <rPh sb="21" eb="23">
      <t>コウモク</t>
    </rPh>
    <rPh sb="24" eb="26">
      <t>ジッサイ</t>
    </rPh>
    <rPh sb="28" eb="30">
      <t>シヨウ</t>
    </rPh>
    <rPh sb="30" eb="32">
      <t>ホンスウ</t>
    </rPh>
    <rPh sb="34" eb="36">
      <t>ニュウリョク</t>
    </rPh>
    <phoneticPr fontId="2"/>
  </si>
  <si>
    <t>① 表1の　　　灰色の空欄箇所をご入力下さい。また表2の貴社工場でご使用の電源電圧をご入力下さい。灰色以外の箇所は自動で表示されます。</t>
    <rPh sb="2" eb="3">
      <t>ヒョウ</t>
    </rPh>
    <rPh sb="8" eb="10">
      <t>ハイイロ</t>
    </rPh>
    <rPh sb="11" eb="13">
      <t>クウラン</t>
    </rPh>
    <rPh sb="13" eb="15">
      <t>カショ</t>
    </rPh>
    <rPh sb="17" eb="19">
      <t>ニュウリョク</t>
    </rPh>
    <rPh sb="19" eb="20">
      <t>クダ</t>
    </rPh>
    <rPh sb="25" eb="26">
      <t>ヒョウ</t>
    </rPh>
    <rPh sb="28" eb="30">
      <t>キシャ</t>
    </rPh>
    <rPh sb="30" eb="32">
      <t>コウジョウ</t>
    </rPh>
    <rPh sb="34" eb="36">
      <t>シヨウ</t>
    </rPh>
    <rPh sb="37" eb="41">
      <t>デンゲンデンアツ</t>
    </rPh>
    <rPh sb="43" eb="45">
      <t>ニュウリョク</t>
    </rPh>
    <rPh sb="45" eb="46">
      <t>クダ</t>
    </rPh>
    <rPh sb="49" eb="51">
      <t>ハイイロ</t>
    </rPh>
    <rPh sb="51" eb="53">
      <t>イガイ</t>
    </rPh>
    <rPh sb="54" eb="56">
      <t>カショ</t>
    </rPh>
    <rPh sb="57" eb="59">
      <t>ジドウ</t>
    </rPh>
    <rPh sb="60" eb="62">
      <t>ヒョウジ</t>
    </rPh>
    <phoneticPr fontId="2"/>
  </si>
  <si>
    <t>202505E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</si>
</sst>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A&quot;"/>
  </numFmts>
  <fonts count="18" x14ac:knownFonts="1">
    <font>
      <sz val="11"/>
      <color theme="1"/>
      <name val="游ゴシック"/>
      <family val="2"/>
      <charset val="128"/>
      <scheme val="minor"/>
    </font>
    <font>
      <sz val="9"/>
      <color rgb="FF000000"/>
      <name val="Meiryo UI"/>
      <family val="3"/>
      <charset val="128"/>
    </font>
    <font>
      <sz val="6"/>
      <name val="游ゴシック"/>
      <family val="2"/>
      <charset val="128"/>
      <scheme val="minor"/>
    </font>
    <font>
      <sz val="16"/>
      <color theme="1"/>
      <name val="游ゴシック"/>
      <family val="2"/>
      <charset val="128"/>
      <scheme val="minor"/>
    </font>
    <font>
      <sz val="18"/>
      <color theme="1"/>
      <name val="游ゴシック"/>
      <family val="3"/>
      <charset val="128"/>
      <scheme val="minor"/>
    </font>
    <font>
      <sz val="14"/>
      <color theme="1"/>
      <name val="游ゴシック"/>
      <family val="2"/>
      <charset val="128"/>
      <scheme val="minor"/>
    </font>
    <font>
      <sz val="18"/>
      <color theme="1"/>
      <name val="游ゴシック"/>
      <family val="2"/>
      <charset val="128"/>
      <scheme val="minor"/>
    </font>
    <font>
      <sz val="14"/>
      <color theme="1"/>
      <name val="游ゴシック"/>
      <family val="3"/>
      <charset val="128"/>
      <scheme val="minor"/>
    </font>
    <font>
      <b/>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8"/>
      <name val="游ゴシック"/>
      <family val="3"/>
      <charset val="128"/>
      <scheme val="minor"/>
    </font>
    <font>
      <sz val="11"/>
      <color rgb="FF0000FF"/>
      <name val="游ゴシック"/>
      <family val="3"/>
      <charset val="128"/>
      <scheme val="minor"/>
    </font>
    <font>
      <b/>
      <sz val="18"/>
      <name val="游ゴシック"/>
      <family val="3"/>
      <charset val="128"/>
      <scheme val="minor"/>
    </font>
    <font>
      <b/>
      <sz val="20"/>
      <name val="游ゴシック"/>
      <family val="3"/>
      <charset val="128"/>
      <scheme val="minor"/>
    </font>
    <font>
      <sz val="16"/>
      <name val="游ゴシック"/>
      <family val="3"/>
      <charset val="128"/>
      <scheme val="minor"/>
    </font>
    <font>
      <sz val="22"/>
      <name val="游ゴシック"/>
      <family val="3"/>
      <charset val="128"/>
      <scheme val="minor"/>
    </font>
    <font>
      <b/>
      <sz val="16"/>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3" tint="0.749992370372631"/>
        <bgColor indexed="64"/>
      </patternFill>
    </fill>
    <fill>
      <patternFill patternType="solid">
        <fgColor theme="9" tint="0.59999389629810485"/>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7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4" xfId="0" applyFont="1" applyBorder="1">
      <alignment vertical="center"/>
    </xf>
    <xf numFmtId="0" fontId="5" fillId="0" borderId="0" xfId="0" applyFont="1">
      <alignment vertical="center"/>
    </xf>
    <xf numFmtId="0" fontId="6" fillId="0" borderId="0" xfId="0" applyFo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6" fontId="4" fillId="0" borderId="6"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8"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left" vertical="center"/>
    </xf>
    <xf numFmtId="0" fontId="9" fillId="0" borderId="20" xfId="0" applyFont="1" applyBorder="1">
      <alignment vertical="center"/>
    </xf>
    <xf numFmtId="0" fontId="9" fillId="0" borderId="6" xfId="0" applyFont="1" applyBorder="1">
      <alignment vertical="center"/>
    </xf>
    <xf numFmtId="0" fontId="9" fillId="0" borderId="21" xfId="0" applyFont="1" applyBorder="1">
      <alignment vertical="center"/>
    </xf>
    <xf numFmtId="0" fontId="10" fillId="0" borderId="3" xfId="0" applyFont="1" applyBorder="1">
      <alignment vertical="center"/>
    </xf>
    <xf numFmtId="0" fontId="10" fillId="0" borderId="1" xfId="0" applyFont="1" applyBorder="1">
      <alignment vertical="center"/>
    </xf>
    <xf numFmtId="0" fontId="9" fillId="0" borderId="1" xfId="0" applyFont="1" applyBorder="1">
      <alignment vertical="center"/>
    </xf>
    <xf numFmtId="0" fontId="9" fillId="0" borderId="2" xfId="0" applyFont="1" applyBorder="1">
      <alignment vertical="center"/>
    </xf>
    <xf numFmtId="0" fontId="10" fillId="0" borderId="22" xfId="0" applyFont="1" applyBorder="1">
      <alignment vertical="center"/>
    </xf>
    <xf numFmtId="0" fontId="10" fillId="0" borderId="23" xfId="0" applyFont="1" applyBorder="1">
      <alignment vertical="center"/>
    </xf>
    <xf numFmtId="0" fontId="9" fillId="0" borderId="23" xfId="0" applyFont="1" applyBorder="1">
      <alignment vertical="center"/>
    </xf>
    <xf numFmtId="0" fontId="4" fillId="4" borderId="1" xfId="0" applyFont="1" applyFill="1" applyBorder="1" applyAlignment="1">
      <alignment horizontal="center" vertical="center"/>
    </xf>
    <xf numFmtId="176" fontId="4" fillId="4"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76" fontId="4" fillId="3" borderId="1"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4" fillId="5" borderId="1" xfId="0" applyFont="1" applyFill="1" applyBorder="1" applyAlignment="1">
      <alignment horizontal="center" vertical="center"/>
    </xf>
    <xf numFmtId="176" fontId="4" fillId="5" borderId="1" xfId="0" applyNumberFormat="1" applyFont="1" applyFill="1" applyBorder="1" applyAlignment="1">
      <alignment horizontal="center" vertical="center"/>
    </xf>
    <xf numFmtId="0" fontId="4" fillId="0" borderId="0" xfId="0" applyFont="1" applyAlignment="1">
      <alignment horizontal="center" vertical="center" shrinkToFit="1"/>
    </xf>
    <xf numFmtId="0" fontId="12" fillId="0" borderId="0" xfId="0" applyFont="1">
      <alignment vertical="center"/>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3"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shrinkToFit="1"/>
    </xf>
    <xf numFmtId="177" fontId="8" fillId="3" borderId="2" xfId="0" applyNumberFormat="1" applyFont="1" applyFill="1" applyBorder="1" applyAlignment="1">
      <alignment horizontal="center" vertical="center"/>
    </xf>
    <xf numFmtId="177" fontId="8" fillId="3" borderId="12" xfId="0" applyNumberFormat="1" applyFont="1" applyFill="1" applyBorder="1" applyAlignment="1">
      <alignment horizontal="center" vertical="center"/>
    </xf>
    <xf numFmtId="177" fontId="8" fillId="3" borderId="13" xfId="0" applyNumberFormat="1" applyFont="1" applyFill="1" applyBorder="1" applyAlignment="1">
      <alignment horizontal="center" vertical="center"/>
    </xf>
    <xf numFmtId="0" fontId="4" fillId="0" borderId="15" xfId="0" applyFont="1" applyBorder="1" applyAlignment="1">
      <alignment horizontal="center" vertical="center"/>
    </xf>
    <xf numFmtId="0" fontId="11" fillId="0" borderId="6"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177" fontId="8" fillId="3" borderId="17" xfId="0" applyNumberFormat="1" applyFont="1" applyFill="1" applyBorder="1" applyAlignment="1">
      <alignment horizontal="center" vertical="center"/>
    </xf>
    <xf numFmtId="177" fontId="8" fillId="3" borderId="18" xfId="0" applyNumberFormat="1" applyFont="1" applyFill="1" applyBorder="1" applyAlignment="1">
      <alignment horizontal="center" vertical="center"/>
    </xf>
    <xf numFmtId="177" fontId="8" fillId="3" borderId="19" xfId="0" applyNumberFormat="1" applyFont="1" applyFill="1" applyBorder="1" applyAlignment="1">
      <alignment horizontal="center" vertical="center"/>
    </xf>
    <xf numFmtId="0" fontId="17" fillId="0" borderId="0" xfId="0" applyFont="1" applyAlignment="1">
      <alignment horizontal="center" vertical="center"/>
    </xf>
  </cellXfs>
  <cellStyles count="1">
    <cellStyle name="標準" xfId="0" builtinId="0"/>
  </cellStyles>
  <dxfs count="26">
    <dxf>
      <fill>
        <patternFill>
          <bgColor theme="1" tint="4.9989318521683403E-2"/>
        </patternFill>
      </fill>
    </dxf>
    <dxf>
      <fill>
        <patternFill>
          <bgColor rgb="FFFF0000"/>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theme="1" tint="4.9989318521683403E-2"/>
        </patternFill>
      </fill>
    </dxf>
    <dxf>
      <fill>
        <patternFill>
          <bgColor theme="1"/>
        </patternFill>
      </fill>
    </dxf>
    <dxf>
      <fill>
        <patternFill>
          <bgColor rgb="FFFF0000"/>
        </patternFill>
      </fill>
    </dxf>
    <dxf>
      <fill>
        <patternFill>
          <bgColor theme="1"/>
        </patternFill>
      </fill>
    </dxf>
    <dxf>
      <fill>
        <patternFill>
          <bgColor theme="1"/>
        </patternFill>
      </fill>
    </dxf>
    <dxf>
      <font>
        <b val="0"/>
        <i val="0"/>
        <strike val="0"/>
        <condense val="0"/>
        <extend val="0"/>
        <outline val="0"/>
        <shadow val="0"/>
        <u val="none"/>
        <vertAlign val="baseline"/>
        <sz val="10"/>
        <color theme="1"/>
        <name val="游ゴシック"/>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游ゴシック"/>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游ゴシック"/>
        <scheme val="minor"/>
      </font>
    </dxf>
    <dxf>
      <border outline="0">
        <bottom style="thin">
          <color indexed="64"/>
        </bottom>
      </border>
    </dxf>
    <dxf>
      <font>
        <b val="0"/>
        <i val="0"/>
        <strike val="0"/>
        <condense val="0"/>
        <extend val="0"/>
        <outline val="0"/>
        <shadow val="0"/>
        <u val="none"/>
        <vertAlign val="baseline"/>
        <sz val="10"/>
        <color theme="1"/>
        <name val="游ゴシック"/>
        <scheme val="minor"/>
      </font>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13</xdr:col>
      <xdr:colOff>1171912</xdr:colOff>
      <xdr:row>9</xdr:row>
      <xdr:rowOff>243935</xdr:rowOff>
    </xdr:from>
    <xdr:to>
      <xdr:col>17</xdr:col>
      <xdr:colOff>217714</xdr:colOff>
      <xdr:row>21</xdr:row>
      <xdr:rowOff>227754</xdr:rowOff>
    </xdr:to>
    <xdr:pic>
      <xdr:nvPicPr>
        <xdr:cNvPr id="27" name="図 26">
          <a:extLst>
            <a:ext uri="{FF2B5EF4-FFF2-40B4-BE49-F238E27FC236}">
              <a16:creationId xmlns:a16="http://schemas.microsoft.com/office/drawing/2014/main" id="{114BB12B-2CA5-4D91-1ABF-8E15842009C3}"/>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9060" b="96942" l="9985" r="89958">
                      <a14:foregroundMark x1="58518" y1="13804" x2="63262" y2="26636"/>
                      <a14:foregroundMark x1="52153" y1="11518" x2="45293" y2="21549"/>
                      <a14:foregroundMark x1="36071" y1="96542" x2="61928" y2="95084"/>
                      <a14:foregroundMark x1="61928" y1="95084" x2="67988" y2="96942"/>
                      <a14:foregroundMark x1="49295" y1="74821" x2="51486" y2="92769"/>
                      <a14:foregroundMark x1="51486" y1="92769" x2="51277" y2="94856"/>
                      <a14:foregroundMark x1="56059" y1="9574" x2="52039" y2="10317"/>
                      <a14:foregroundMark x1="43902" y1="32581" x2="44150" y2="34581"/>
                      <a14:foregroundMark x1="56726" y1="9574" x2="54840" y2="9060"/>
                    </a14:backgroundRemoval>
                  </a14:imgEffect>
                </a14:imgLayer>
              </a14:imgProps>
            </a:ext>
            <a:ext uri="{28A0092B-C50C-407E-A947-70E740481C1C}">
              <a14:useLocalDpi xmlns:a14="http://schemas.microsoft.com/office/drawing/2010/main" val="0"/>
            </a:ext>
          </a:extLst>
        </a:blip>
        <a:srcRect/>
        <a:stretch>
          <a:fillRect/>
        </a:stretch>
      </xdr:blipFill>
      <xdr:spPr bwMode="auto">
        <a:xfrm>
          <a:off x="17037841" y="2203364"/>
          <a:ext cx="4325373" cy="292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200024</xdr:colOff>
      <xdr:row>3</xdr:row>
      <xdr:rowOff>34924</xdr:rowOff>
    </xdr:from>
    <xdr:to>
      <xdr:col>4</xdr:col>
      <xdr:colOff>123824</xdr:colOff>
      <xdr:row>6</xdr:row>
      <xdr:rowOff>94080</xdr:rowOff>
    </xdr:to>
    <xdr:pic>
      <xdr:nvPicPr>
        <xdr:cNvPr id="2" name="図 1">
          <a:extLst>
            <a:ext uri="{FF2B5EF4-FFF2-40B4-BE49-F238E27FC236}">
              <a16:creationId xmlns:a16="http://schemas.microsoft.com/office/drawing/2014/main" id="{60D17BA8-6A8D-49FB-AE52-1B8943BB5D01}"/>
            </a:ext>
          </a:extLst>
        </xdr:cNvPr>
        <xdr:cNvPicPr>
          <a:picLocks noChangeAspect="1"/>
        </xdr:cNvPicPr>
      </xdr:nvPicPr>
      <xdr:blipFill>
        <a:blip xmlns:r="http://schemas.openxmlformats.org/officeDocument/2006/relationships" r:embed="rId3"/>
        <a:stretch>
          <a:fillRect/>
        </a:stretch>
      </xdr:blipFill>
      <xdr:spPr>
        <a:xfrm>
          <a:off x="800099" y="749299"/>
          <a:ext cx="3286125" cy="773531"/>
        </a:xfrm>
        <a:prstGeom prst="rect">
          <a:avLst/>
        </a:prstGeom>
      </xdr:spPr>
    </xdr:pic>
    <xdr:clientData/>
  </xdr:twoCellAnchor>
  <xdr:twoCellAnchor>
    <xdr:from>
      <xdr:col>1</xdr:col>
      <xdr:colOff>16809</xdr:colOff>
      <xdr:row>7</xdr:row>
      <xdr:rowOff>142875</xdr:rowOff>
    </xdr:from>
    <xdr:to>
      <xdr:col>18</xdr:col>
      <xdr:colOff>612321</xdr:colOff>
      <xdr:row>9</xdr:row>
      <xdr:rowOff>208960</xdr:rowOff>
    </xdr:to>
    <xdr:sp macro="" textlink="">
      <xdr:nvSpPr>
        <xdr:cNvPr id="3" name="正方形/長方形 2">
          <a:extLst>
            <a:ext uri="{FF2B5EF4-FFF2-40B4-BE49-F238E27FC236}">
              <a16:creationId xmlns:a16="http://schemas.microsoft.com/office/drawing/2014/main" id="{AAE2FCBC-AC2D-4304-BABA-AB3AF2B6F6F9}"/>
            </a:ext>
          </a:extLst>
        </xdr:cNvPr>
        <xdr:cNvSpPr/>
      </xdr:nvSpPr>
      <xdr:spPr>
        <a:xfrm>
          <a:off x="16809" y="1571625"/>
          <a:ext cx="21899762" cy="542335"/>
        </a:xfrm>
        <a:prstGeom prst="rect">
          <a:avLst/>
        </a:prstGeom>
        <a:gradFill flip="none" rotWithShape="1">
          <a:gsLst>
            <a:gs pos="0">
              <a:schemeClr val="accent2">
                <a:lumMod val="0"/>
                <a:lumOff val="100000"/>
              </a:schemeClr>
            </a:gs>
            <a:gs pos="5000">
              <a:schemeClr val="accent2">
                <a:lumMod val="0"/>
                <a:lumOff val="100000"/>
              </a:schemeClr>
            </a:gs>
            <a:gs pos="100000">
              <a:schemeClr val="accent2"/>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ysClr val="windowText" lastClr="000000"/>
              </a:solidFill>
              <a:effectLst/>
              <a:latin typeface="+mn-lt"/>
              <a:ea typeface="+mn-ea"/>
              <a:cs typeface="+mn-cs"/>
            </a:rPr>
            <a:t>　</a:t>
          </a:r>
          <a:r>
            <a:rPr kumimoji="1" lang="ja-JP" altLang="ja-JP" sz="2400" b="1">
              <a:solidFill>
                <a:sysClr val="windowText" lastClr="000000"/>
              </a:solidFill>
              <a:effectLst/>
              <a:latin typeface="+mn-lt"/>
              <a:ea typeface="+mn-ea"/>
              <a:cs typeface="+mn-cs"/>
            </a:rPr>
            <a:t>電源容量</a:t>
          </a:r>
          <a:r>
            <a:rPr kumimoji="1" lang="ja-JP" altLang="en-US" sz="2400" b="1">
              <a:solidFill>
                <a:sysClr val="windowText" lastClr="000000"/>
              </a:solidFill>
              <a:effectLst/>
              <a:latin typeface="+mn-lt"/>
              <a:ea typeface="+mn-ea"/>
              <a:cs typeface="+mn-cs"/>
            </a:rPr>
            <a:t>（ブレーカ）</a:t>
          </a:r>
          <a:r>
            <a:rPr kumimoji="1" lang="ja-JP" altLang="ja-JP" sz="2400" b="1">
              <a:solidFill>
                <a:sysClr val="windowText" lastClr="000000"/>
              </a:solidFill>
              <a:effectLst/>
              <a:latin typeface="+mn-lt"/>
              <a:ea typeface="+mn-ea"/>
              <a:cs typeface="+mn-cs"/>
            </a:rPr>
            <a:t>に関するご質問</a:t>
          </a:r>
          <a:r>
            <a:rPr kumimoji="1" lang="ja-JP" altLang="en-US" sz="2400" b="1">
              <a:solidFill>
                <a:sysClr val="windowText" lastClr="000000"/>
              </a:solidFill>
              <a:effectLst/>
              <a:latin typeface="+mn-lt"/>
              <a:ea typeface="+mn-ea"/>
              <a:cs typeface="+mn-cs"/>
            </a:rPr>
            <a:t>を</a:t>
          </a:r>
          <a:r>
            <a:rPr kumimoji="1" lang="ja-JP" altLang="ja-JP" sz="2400" b="1">
              <a:solidFill>
                <a:sysClr val="windowText" lastClr="000000"/>
              </a:solidFill>
              <a:effectLst/>
              <a:latin typeface="+mn-lt"/>
              <a:ea typeface="+mn-ea"/>
              <a:cs typeface="+mn-cs"/>
            </a:rPr>
            <a:t>頂いており、</a:t>
          </a:r>
          <a:r>
            <a:rPr kumimoji="1" lang="ja-JP" altLang="en-US" sz="2400" b="1">
              <a:solidFill>
                <a:sysClr val="windowText" lastClr="000000"/>
              </a:solidFill>
              <a:effectLst/>
              <a:latin typeface="+mn-lt"/>
              <a:ea typeface="+mn-ea"/>
              <a:cs typeface="+mn-cs"/>
            </a:rPr>
            <a:t>計算確認</a:t>
          </a:r>
          <a:r>
            <a:rPr kumimoji="1" lang="ja-JP" altLang="ja-JP" sz="2400" b="1">
              <a:solidFill>
                <a:sysClr val="windowText" lastClr="000000"/>
              </a:solidFill>
              <a:effectLst/>
              <a:latin typeface="+mn-lt"/>
              <a:ea typeface="+mn-ea"/>
              <a:cs typeface="+mn-cs"/>
            </a:rPr>
            <a:t>できるよう纏めました</a:t>
          </a:r>
          <a:r>
            <a:rPr kumimoji="1" lang="ja-JP" altLang="en-US" sz="2400" b="1">
              <a:solidFill>
                <a:sysClr val="windowText" lastClr="000000"/>
              </a:solidFill>
              <a:effectLst/>
              <a:latin typeface="+mn-lt"/>
              <a:ea typeface="+mn-ea"/>
              <a:cs typeface="+mn-cs"/>
            </a:rPr>
            <a:t>ので活用下さい</a:t>
          </a:r>
          <a:endParaRPr lang="ja-JP" altLang="ja-JP" sz="2400">
            <a:solidFill>
              <a:sysClr val="windowText" lastClr="000000"/>
            </a:solidFill>
            <a:effectLst/>
          </a:endParaRPr>
        </a:p>
      </xdr:txBody>
    </xdr:sp>
    <xdr:clientData/>
  </xdr:twoCellAnchor>
  <xdr:twoCellAnchor>
    <xdr:from>
      <xdr:col>2</xdr:col>
      <xdr:colOff>66676</xdr:colOff>
      <xdr:row>9</xdr:row>
      <xdr:rowOff>215714</xdr:rowOff>
    </xdr:from>
    <xdr:to>
      <xdr:col>14</xdr:col>
      <xdr:colOff>449036</xdr:colOff>
      <xdr:row>21</xdr:row>
      <xdr:rowOff>0</xdr:rowOff>
    </xdr:to>
    <xdr:sp macro="" textlink="">
      <xdr:nvSpPr>
        <xdr:cNvPr id="4" name="テキスト ボックス 3">
          <a:extLst>
            <a:ext uri="{FF2B5EF4-FFF2-40B4-BE49-F238E27FC236}">
              <a16:creationId xmlns:a16="http://schemas.microsoft.com/office/drawing/2014/main" id="{8440CA88-6240-4E29-A130-BB6CBAAFF584}"/>
            </a:ext>
          </a:extLst>
        </xdr:cNvPr>
        <xdr:cNvSpPr txBox="1"/>
      </xdr:nvSpPr>
      <xdr:spPr>
        <a:xfrm>
          <a:off x="752476" y="2120714"/>
          <a:ext cx="15327085" cy="264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200" b="1"/>
            <a:t>【</a:t>
          </a:r>
          <a:r>
            <a:rPr kumimoji="1" lang="ja-JP" altLang="en-US" sz="2200" b="1"/>
            <a:t>電源容量関連で多いご質問内容</a:t>
          </a:r>
          <a:r>
            <a:rPr kumimoji="1" lang="en-US" altLang="ja-JP" sz="2200" b="1"/>
            <a:t>】</a:t>
          </a:r>
        </a:p>
        <a:p>
          <a:r>
            <a:rPr kumimoji="1" lang="ja-JP" altLang="en-US" sz="2200" b="0"/>
            <a:t>購入予定ホットランナの電源容量は何</a:t>
          </a:r>
          <a:r>
            <a:rPr kumimoji="1" lang="en-US" altLang="ja-JP" sz="2200" b="0"/>
            <a:t>A(</a:t>
          </a:r>
          <a:r>
            <a:rPr kumimoji="1" lang="ja-JP" altLang="en-US" sz="2200" b="0"/>
            <a:t>アンペア</a:t>
          </a:r>
          <a:r>
            <a:rPr kumimoji="1" lang="en-US" altLang="ja-JP" sz="2200" b="0"/>
            <a:t>)</a:t>
          </a:r>
          <a:r>
            <a:rPr kumimoji="1" lang="ja-JP" altLang="en-US" sz="2200" b="0"/>
            <a:t>のブレーカが必要なのか？</a:t>
          </a:r>
          <a:endParaRPr kumimoji="1" lang="en-US" altLang="ja-JP" sz="2200" b="0"/>
        </a:p>
        <a:p>
          <a:r>
            <a:rPr kumimoji="1" lang="ja-JP" altLang="en-US" sz="2200" b="0"/>
            <a:t>温度コントローラの電源を成形機から取りたいけど、電源容量が足りるのか教えて欲しい。</a:t>
          </a:r>
          <a:endParaRPr kumimoji="1" lang="en-US" altLang="ja-JP" sz="2200" b="0"/>
        </a:p>
        <a:p>
          <a:r>
            <a:rPr kumimoji="1" lang="ja-JP" altLang="en-US" sz="2200" b="0"/>
            <a:t>双葉で購入したホットランナはどの温度コントローラで使用可能なのか電源容量を計算したい。</a:t>
          </a:r>
          <a:endParaRPr kumimoji="1" lang="en-US" altLang="ja-JP" sz="2200" b="0"/>
        </a:p>
        <a:p>
          <a:r>
            <a:rPr kumimoji="1" lang="ja-JP" altLang="en-US" sz="2200" b="0"/>
            <a:t>三相交流での計算が難しく、電源容量が足りるのか良く分からないから計算してもらえないか？</a:t>
          </a:r>
          <a:endParaRPr kumimoji="1" lang="en-US" altLang="ja-JP" sz="2200" b="0"/>
        </a:p>
      </xdr:txBody>
    </xdr:sp>
    <xdr:clientData/>
  </xdr:twoCellAnchor>
  <xdr:twoCellAnchor>
    <xdr:from>
      <xdr:col>3</xdr:col>
      <xdr:colOff>1801257</xdr:colOff>
      <xdr:row>3</xdr:row>
      <xdr:rowOff>113683</xdr:rowOff>
    </xdr:from>
    <xdr:to>
      <xdr:col>15</xdr:col>
      <xdr:colOff>190501</xdr:colOff>
      <xdr:row>7</xdr:row>
      <xdr:rowOff>110508</xdr:rowOff>
    </xdr:to>
    <xdr:sp macro="" textlink="">
      <xdr:nvSpPr>
        <xdr:cNvPr id="5" name="テキスト ボックス 4">
          <a:extLst>
            <a:ext uri="{FF2B5EF4-FFF2-40B4-BE49-F238E27FC236}">
              <a16:creationId xmlns:a16="http://schemas.microsoft.com/office/drawing/2014/main" id="{8C343E2D-B06B-4C5F-92E0-3BDF191000E5}"/>
            </a:ext>
          </a:extLst>
        </xdr:cNvPr>
        <xdr:cNvSpPr txBox="1"/>
      </xdr:nvSpPr>
      <xdr:spPr>
        <a:xfrm>
          <a:off x="3760686" y="848469"/>
          <a:ext cx="15534244" cy="97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5400" b="1" i="0">
              <a:solidFill>
                <a:sysClr val="windowText" lastClr="000000"/>
              </a:solidFill>
              <a:effectLst/>
              <a:latin typeface="+mn-lt"/>
              <a:ea typeface="+mn-ea"/>
              <a:cs typeface="+mn-cs"/>
            </a:rPr>
            <a:t>ホットランナシステム電源容量計算確認シート</a:t>
          </a:r>
          <a:endParaRPr lang="en-US" altLang="ja-JP" sz="5400" b="1" i="0">
            <a:solidFill>
              <a:sysClr val="windowText" lastClr="000000"/>
            </a:solidFill>
            <a:effectLst/>
            <a:latin typeface="+mn-lt"/>
            <a:ea typeface="+mn-ea"/>
            <a:cs typeface="+mn-cs"/>
          </a:endParaRPr>
        </a:p>
      </xdr:txBody>
    </xdr:sp>
    <xdr:clientData/>
  </xdr:twoCellAnchor>
  <xdr:twoCellAnchor>
    <xdr:from>
      <xdr:col>1</xdr:col>
      <xdr:colOff>425063</xdr:colOff>
      <xdr:row>12</xdr:row>
      <xdr:rowOff>33060</xdr:rowOff>
    </xdr:from>
    <xdr:to>
      <xdr:col>1</xdr:col>
      <xdr:colOff>626970</xdr:colOff>
      <xdr:row>13</xdr:row>
      <xdr:rowOff>29570</xdr:rowOff>
    </xdr:to>
    <xdr:sp macro="" textlink="">
      <xdr:nvSpPr>
        <xdr:cNvPr id="6" name="正方形/長方形 5">
          <a:extLst>
            <a:ext uri="{FF2B5EF4-FFF2-40B4-BE49-F238E27FC236}">
              <a16:creationId xmlns:a16="http://schemas.microsoft.com/office/drawing/2014/main" id="{8DEE94B9-A76C-437A-AFCF-93EE0B1B9A10}"/>
            </a:ext>
          </a:extLst>
        </xdr:cNvPr>
        <xdr:cNvSpPr/>
      </xdr:nvSpPr>
      <xdr:spPr>
        <a:xfrm>
          <a:off x="425063" y="2652435"/>
          <a:ext cx="201907" cy="234635"/>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430923</xdr:colOff>
      <xdr:row>16</xdr:row>
      <xdr:rowOff>49686</xdr:rowOff>
    </xdr:from>
    <xdr:to>
      <xdr:col>1</xdr:col>
      <xdr:colOff>621874</xdr:colOff>
      <xdr:row>17</xdr:row>
      <xdr:rowOff>34051</xdr:rowOff>
    </xdr:to>
    <xdr:sp macro="" textlink="">
      <xdr:nvSpPr>
        <xdr:cNvPr id="7" name="正方形/長方形 6">
          <a:extLst>
            <a:ext uri="{FF2B5EF4-FFF2-40B4-BE49-F238E27FC236}">
              <a16:creationId xmlns:a16="http://schemas.microsoft.com/office/drawing/2014/main" id="{E9F673FB-EB0C-4738-B339-AE15C89E836B}"/>
            </a:ext>
          </a:extLst>
        </xdr:cNvPr>
        <xdr:cNvSpPr/>
      </xdr:nvSpPr>
      <xdr:spPr>
        <a:xfrm>
          <a:off x="430923" y="3621561"/>
          <a:ext cx="190951" cy="22249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434097</xdr:colOff>
      <xdr:row>18</xdr:row>
      <xdr:rowOff>46087</xdr:rowOff>
    </xdr:from>
    <xdr:to>
      <xdr:col>1</xdr:col>
      <xdr:colOff>622616</xdr:colOff>
      <xdr:row>19</xdr:row>
      <xdr:rowOff>47022</xdr:rowOff>
    </xdr:to>
    <xdr:sp macro="" textlink="">
      <xdr:nvSpPr>
        <xdr:cNvPr id="8" name="正方形/長方形 7">
          <a:extLst>
            <a:ext uri="{FF2B5EF4-FFF2-40B4-BE49-F238E27FC236}">
              <a16:creationId xmlns:a16="http://schemas.microsoft.com/office/drawing/2014/main" id="{74B48134-9B87-46C2-BCEB-B2AFDB294AD7}"/>
            </a:ext>
          </a:extLst>
        </xdr:cNvPr>
        <xdr:cNvSpPr/>
      </xdr:nvSpPr>
      <xdr:spPr>
        <a:xfrm>
          <a:off x="434097" y="4094212"/>
          <a:ext cx="188519" cy="23906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421887</xdr:colOff>
      <xdr:row>14</xdr:row>
      <xdr:rowOff>50330</xdr:rowOff>
    </xdr:from>
    <xdr:to>
      <xdr:col>1</xdr:col>
      <xdr:colOff>621815</xdr:colOff>
      <xdr:row>15</xdr:row>
      <xdr:rowOff>48864</xdr:rowOff>
    </xdr:to>
    <xdr:sp macro="" textlink="">
      <xdr:nvSpPr>
        <xdr:cNvPr id="9" name="正方形/長方形 8">
          <a:extLst>
            <a:ext uri="{FF2B5EF4-FFF2-40B4-BE49-F238E27FC236}">
              <a16:creationId xmlns:a16="http://schemas.microsoft.com/office/drawing/2014/main" id="{B9A24B81-3AEB-46D2-9323-07D524BDA222}"/>
            </a:ext>
          </a:extLst>
        </xdr:cNvPr>
        <xdr:cNvSpPr/>
      </xdr:nvSpPr>
      <xdr:spPr>
        <a:xfrm>
          <a:off x="421887" y="3145955"/>
          <a:ext cx="199928" cy="236659"/>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55095</xdr:colOff>
      <xdr:row>21</xdr:row>
      <xdr:rowOff>217715</xdr:rowOff>
    </xdr:from>
    <xdr:to>
      <xdr:col>18</xdr:col>
      <xdr:colOff>555625</xdr:colOff>
      <xdr:row>24</xdr:row>
      <xdr:rowOff>52904</xdr:rowOff>
    </xdr:to>
    <xdr:sp macro="" textlink="">
      <xdr:nvSpPr>
        <xdr:cNvPr id="10" name="正方形/長方形 9">
          <a:extLst>
            <a:ext uri="{FF2B5EF4-FFF2-40B4-BE49-F238E27FC236}">
              <a16:creationId xmlns:a16="http://schemas.microsoft.com/office/drawing/2014/main" id="{A336549A-F287-4995-A46C-34FDD3143C09}"/>
            </a:ext>
          </a:extLst>
        </xdr:cNvPr>
        <xdr:cNvSpPr/>
      </xdr:nvSpPr>
      <xdr:spPr>
        <a:xfrm>
          <a:off x="55095" y="4980215"/>
          <a:ext cx="21804780" cy="549564"/>
        </a:xfrm>
        <a:prstGeom prst="rect">
          <a:avLst/>
        </a:prstGeom>
        <a:gradFill flip="none" rotWithShape="1">
          <a:gsLst>
            <a:gs pos="0">
              <a:schemeClr val="accent2">
                <a:lumMod val="0"/>
                <a:lumOff val="100000"/>
              </a:schemeClr>
            </a:gs>
            <a:gs pos="5000">
              <a:schemeClr val="accent2">
                <a:lumMod val="0"/>
                <a:lumOff val="100000"/>
              </a:schemeClr>
            </a:gs>
            <a:gs pos="100000">
              <a:schemeClr val="accent2"/>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ysClr val="windowText" lastClr="000000"/>
              </a:solidFill>
              <a:effectLst/>
              <a:latin typeface="+mn-lt"/>
              <a:ea typeface="+mn-ea"/>
              <a:cs typeface="+mn-cs"/>
            </a:rPr>
            <a:t>　ホットランナによって制御点数や使用するヒータの容量が異なるため電源容量の確認が毎回必要となります</a:t>
          </a:r>
          <a:endParaRPr kumimoji="1" lang="en-US" altLang="ja-JP" sz="24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678346</xdr:colOff>
      <xdr:row>24</xdr:row>
      <xdr:rowOff>79088</xdr:rowOff>
    </xdr:from>
    <xdr:to>
      <xdr:col>18</xdr:col>
      <xdr:colOff>643246</xdr:colOff>
      <xdr:row>29</xdr:row>
      <xdr:rowOff>24246</xdr:rowOff>
    </xdr:to>
    <xdr:sp macro="" textlink="">
      <xdr:nvSpPr>
        <xdr:cNvPr id="11" name="テキスト ボックス 10">
          <a:extLst>
            <a:ext uri="{FF2B5EF4-FFF2-40B4-BE49-F238E27FC236}">
              <a16:creationId xmlns:a16="http://schemas.microsoft.com/office/drawing/2014/main" id="{B04A03DE-9DC0-4E7B-B39F-2AA1C867DA3E}"/>
            </a:ext>
          </a:extLst>
        </xdr:cNvPr>
        <xdr:cNvSpPr txBox="1"/>
      </xdr:nvSpPr>
      <xdr:spPr>
        <a:xfrm>
          <a:off x="678346" y="5655543"/>
          <a:ext cx="21837764" cy="1157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0"/>
            <a:t>使用する温度コントローラによって、制御点数、コネクタ仕様、電源種類（</a:t>
          </a:r>
          <a:r>
            <a:rPr kumimoji="1" lang="ja-JP" altLang="ja-JP" sz="2200" b="0">
              <a:solidFill>
                <a:schemeClr val="dk1"/>
              </a:solidFill>
              <a:effectLst/>
              <a:latin typeface="+mn-lt"/>
              <a:ea typeface="+mn-ea"/>
              <a:cs typeface="+mn-cs"/>
            </a:rPr>
            <a:t>単相交流</a:t>
          </a:r>
          <a:r>
            <a:rPr kumimoji="1" lang="en-US" altLang="ja-JP" sz="2200" b="0">
              <a:solidFill>
                <a:schemeClr val="dk1"/>
              </a:solidFill>
              <a:effectLst/>
              <a:latin typeface="+mn-lt"/>
              <a:ea typeface="+mn-ea"/>
              <a:cs typeface="+mn-cs"/>
            </a:rPr>
            <a:t>/</a:t>
          </a:r>
          <a:r>
            <a:rPr kumimoji="1" lang="ja-JP" altLang="ja-JP" sz="2200" b="0">
              <a:solidFill>
                <a:schemeClr val="dk1"/>
              </a:solidFill>
              <a:effectLst/>
              <a:latin typeface="+mn-lt"/>
              <a:ea typeface="+mn-ea"/>
              <a:cs typeface="+mn-cs"/>
            </a:rPr>
            <a:t>三相交流</a:t>
          </a:r>
          <a:r>
            <a:rPr kumimoji="1" lang="ja-JP" altLang="en-US" sz="2200" b="0">
              <a:solidFill>
                <a:schemeClr val="dk1"/>
              </a:solidFill>
              <a:effectLst/>
              <a:latin typeface="+mn-lt"/>
              <a:ea typeface="+mn-ea"/>
              <a:cs typeface="+mn-cs"/>
            </a:rPr>
            <a:t>）</a:t>
          </a:r>
          <a:r>
            <a:rPr kumimoji="1" lang="ja-JP" altLang="en-US" sz="2200" b="0"/>
            <a:t>が異なります。</a:t>
          </a:r>
          <a:endParaRPr kumimoji="1" lang="en-US" altLang="ja-JP" sz="2200" b="0"/>
        </a:p>
        <a:p>
          <a:r>
            <a:rPr kumimoji="1" lang="ja-JP" altLang="en-US" sz="2200" b="0">
              <a:solidFill>
                <a:sysClr val="windowText" lastClr="000000"/>
              </a:solidFill>
            </a:rPr>
            <a:t>制御</a:t>
          </a:r>
          <a:r>
            <a:rPr kumimoji="1" lang="en-US" altLang="ja-JP" sz="2200" b="0">
              <a:solidFill>
                <a:sysClr val="windowText" lastClr="000000"/>
              </a:solidFill>
            </a:rPr>
            <a:t>CH</a:t>
          </a:r>
          <a:r>
            <a:rPr kumimoji="1" lang="ja-JP" altLang="en-US" sz="2200" b="0">
              <a:solidFill>
                <a:sysClr val="windowText" lastClr="000000"/>
              </a:solidFill>
            </a:rPr>
            <a:t>１点</a:t>
          </a:r>
          <a:r>
            <a:rPr kumimoji="1" lang="ja-JP" altLang="en-US" sz="2200" b="0"/>
            <a:t>あたりに流せる電源容量（最大出力）も製品によって異なりますのでご注意ください。（詳細はカタログを参照ください）</a:t>
          </a:r>
        </a:p>
      </xdr:txBody>
    </xdr:sp>
    <xdr:clientData/>
  </xdr:twoCellAnchor>
  <xdr:twoCellAnchor editAs="oneCell">
    <xdr:from>
      <xdr:col>3</xdr:col>
      <xdr:colOff>151602</xdr:colOff>
      <xdr:row>30</xdr:row>
      <xdr:rowOff>228411</xdr:rowOff>
    </xdr:from>
    <xdr:to>
      <xdr:col>8</xdr:col>
      <xdr:colOff>17279</xdr:colOff>
      <xdr:row>43</xdr:row>
      <xdr:rowOff>79493</xdr:rowOff>
    </xdr:to>
    <xdr:pic>
      <xdr:nvPicPr>
        <xdr:cNvPr id="12" name="図 11">
          <a:extLst>
            <a:ext uri="{FF2B5EF4-FFF2-40B4-BE49-F238E27FC236}">
              <a16:creationId xmlns:a16="http://schemas.microsoft.com/office/drawing/2014/main" id="{DE1CB316-8332-41BD-A418-92EC71EFDF92}"/>
            </a:ext>
          </a:extLst>
        </xdr:cNvPr>
        <xdr:cNvPicPr>
          <a:picLocks noChangeAspect="1"/>
        </xdr:cNvPicPr>
      </xdr:nvPicPr>
      <xdr:blipFill>
        <a:blip xmlns:r="http://schemas.openxmlformats.org/officeDocument/2006/relationships" r:embed="rId4"/>
        <a:stretch>
          <a:fillRect/>
        </a:stretch>
      </xdr:blipFill>
      <xdr:spPr>
        <a:xfrm>
          <a:off x="1517451" y="7183458"/>
          <a:ext cx="8556790" cy="2888299"/>
        </a:xfrm>
        <a:prstGeom prst="rect">
          <a:avLst/>
        </a:prstGeom>
      </xdr:spPr>
    </xdr:pic>
    <xdr:clientData/>
  </xdr:twoCellAnchor>
  <xdr:twoCellAnchor editAs="oneCell">
    <xdr:from>
      <xdr:col>9</xdr:col>
      <xdr:colOff>365188</xdr:colOff>
      <xdr:row>30</xdr:row>
      <xdr:rowOff>184915</xdr:rowOff>
    </xdr:from>
    <xdr:to>
      <xdr:col>16</xdr:col>
      <xdr:colOff>401549</xdr:colOff>
      <xdr:row>43</xdr:row>
      <xdr:rowOff>9184</xdr:rowOff>
    </xdr:to>
    <xdr:pic>
      <xdr:nvPicPr>
        <xdr:cNvPr id="13" name="図 12">
          <a:extLst>
            <a:ext uri="{FF2B5EF4-FFF2-40B4-BE49-F238E27FC236}">
              <a16:creationId xmlns:a16="http://schemas.microsoft.com/office/drawing/2014/main" id="{AEA9F162-1533-4716-ABF2-7731BFA41836}"/>
            </a:ext>
          </a:extLst>
        </xdr:cNvPr>
        <xdr:cNvPicPr>
          <a:picLocks noChangeAspect="1"/>
        </xdr:cNvPicPr>
      </xdr:nvPicPr>
      <xdr:blipFill>
        <a:blip xmlns:r="http://schemas.openxmlformats.org/officeDocument/2006/relationships" r:embed="rId5"/>
        <a:stretch>
          <a:fillRect/>
        </a:stretch>
      </xdr:blipFill>
      <xdr:spPr>
        <a:xfrm>
          <a:off x="11615471" y="7139962"/>
          <a:ext cx="8608861" cy="2861486"/>
        </a:xfrm>
        <a:prstGeom prst="rect">
          <a:avLst/>
        </a:prstGeom>
      </xdr:spPr>
    </xdr:pic>
    <xdr:clientData/>
  </xdr:twoCellAnchor>
  <xdr:twoCellAnchor>
    <xdr:from>
      <xdr:col>1</xdr:col>
      <xdr:colOff>50159</xdr:colOff>
      <xdr:row>43</xdr:row>
      <xdr:rowOff>299358</xdr:rowOff>
    </xdr:from>
    <xdr:to>
      <xdr:col>18</xdr:col>
      <xdr:colOff>553357</xdr:colOff>
      <xdr:row>45</xdr:row>
      <xdr:rowOff>193225</xdr:rowOff>
    </xdr:to>
    <xdr:sp macro="" textlink="">
      <xdr:nvSpPr>
        <xdr:cNvPr id="14" name="正方形/長方形 13">
          <a:extLst>
            <a:ext uri="{FF2B5EF4-FFF2-40B4-BE49-F238E27FC236}">
              <a16:creationId xmlns:a16="http://schemas.microsoft.com/office/drawing/2014/main" id="{F3E6345A-0000-4EB2-AC65-4B64A0A46636}"/>
            </a:ext>
          </a:extLst>
        </xdr:cNvPr>
        <xdr:cNvSpPr/>
      </xdr:nvSpPr>
      <xdr:spPr>
        <a:xfrm>
          <a:off x="50159" y="10475233"/>
          <a:ext cx="21807448" cy="528867"/>
        </a:xfrm>
        <a:prstGeom prst="rect">
          <a:avLst/>
        </a:prstGeom>
        <a:gradFill flip="none" rotWithShape="1">
          <a:gsLst>
            <a:gs pos="0">
              <a:schemeClr val="accent2">
                <a:lumMod val="0"/>
                <a:lumOff val="100000"/>
              </a:schemeClr>
            </a:gs>
            <a:gs pos="5000">
              <a:schemeClr val="accent2">
                <a:lumMod val="0"/>
                <a:lumOff val="100000"/>
              </a:schemeClr>
            </a:gs>
            <a:gs pos="100000">
              <a:schemeClr val="accent2"/>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ysClr val="windowText" lastClr="000000"/>
              </a:solidFill>
              <a:effectLst/>
              <a:latin typeface="+mn-lt"/>
              <a:ea typeface="+mn-ea"/>
              <a:cs typeface="+mn-cs"/>
            </a:rPr>
            <a:t>　以下シートにて双葉製のホットランナの電流値及び必要な電源容量の確認が可能です</a:t>
          </a:r>
          <a:endParaRPr kumimoji="1" lang="en-US" altLang="ja-JP" sz="2400" b="1">
            <a:solidFill>
              <a:sysClr val="windowText" lastClr="000000"/>
            </a:solidFill>
            <a:effectLst/>
            <a:latin typeface="+mn-lt"/>
            <a:ea typeface="+mn-ea"/>
            <a:cs typeface="+mn-cs"/>
          </a:endParaRPr>
        </a:p>
      </xdr:txBody>
    </xdr:sp>
    <xdr:clientData/>
  </xdr:twoCellAnchor>
  <xdr:twoCellAnchor>
    <xdr:from>
      <xdr:col>2</xdr:col>
      <xdr:colOff>15640</xdr:colOff>
      <xdr:row>54</xdr:row>
      <xdr:rowOff>30706</xdr:rowOff>
    </xdr:from>
    <xdr:to>
      <xdr:col>18</xdr:col>
      <xdr:colOff>639535</xdr:colOff>
      <xdr:row>57</xdr:row>
      <xdr:rowOff>381000</xdr:rowOff>
    </xdr:to>
    <xdr:sp macro="" textlink="">
      <xdr:nvSpPr>
        <xdr:cNvPr id="15" name="テキスト ボックス 14">
          <a:extLst>
            <a:ext uri="{FF2B5EF4-FFF2-40B4-BE49-F238E27FC236}">
              <a16:creationId xmlns:a16="http://schemas.microsoft.com/office/drawing/2014/main" id="{C98214C0-0B7C-4F85-AAFB-A047E3F3EA00}"/>
            </a:ext>
          </a:extLst>
        </xdr:cNvPr>
        <xdr:cNvSpPr txBox="1"/>
      </xdr:nvSpPr>
      <xdr:spPr>
        <a:xfrm>
          <a:off x="701440" y="14927806"/>
          <a:ext cx="19778670" cy="1636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0">
              <a:latin typeface="+mn-ea"/>
              <a:ea typeface="+mn-ea"/>
            </a:rPr>
            <a:t>② 表</a:t>
          </a:r>
          <a:r>
            <a:rPr kumimoji="1" lang="en-US" altLang="ja-JP" sz="2200" b="0">
              <a:latin typeface="+mn-ea"/>
              <a:ea typeface="+mn-ea"/>
            </a:rPr>
            <a:t>3</a:t>
          </a:r>
          <a:r>
            <a:rPr kumimoji="1" lang="ja-JP" altLang="en-US" sz="2200" b="0">
              <a:latin typeface="+mn-ea"/>
              <a:ea typeface="+mn-ea"/>
            </a:rPr>
            <a:t>の　　　灰色箇所を入力下さい。表</a:t>
          </a:r>
          <a:r>
            <a:rPr kumimoji="1" lang="en-US" altLang="ja-JP" sz="2200" b="0">
              <a:latin typeface="+mn-ea"/>
              <a:ea typeface="+mn-ea"/>
            </a:rPr>
            <a:t>1</a:t>
          </a:r>
          <a:r>
            <a:rPr kumimoji="1" lang="ja-JP" altLang="en-US" sz="2200" b="0">
              <a:latin typeface="+mn-ea"/>
              <a:ea typeface="+mn-ea"/>
            </a:rPr>
            <a:t>の情報を元に、表</a:t>
          </a:r>
          <a:r>
            <a:rPr kumimoji="1" lang="en-US" altLang="ja-JP" sz="2200" b="0">
              <a:latin typeface="+mn-ea"/>
              <a:ea typeface="+mn-ea"/>
            </a:rPr>
            <a:t>6</a:t>
          </a:r>
          <a:r>
            <a:rPr kumimoji="1" lang="ja-JP" altLang="en-US" sz="2200" b="0">
              <a:latin typeface="+mn-ea"/>
              <a:ea typeface="+mn-ea"/>
            </a:rPr>
            <a:t>に判定結果がでます。</a:t>
          </a:r>
          <a:endParaRPr kumimoji="1" lang="en-US" altLang="ja-JP" sz="2200" b="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200" b="0">
              <a:solidFill>
                <a:sysClr val="windowText" lastClr="000000"/>
              </a:solidFill>
              <a:latin typeface="+mn-ea"/>
              <a:ea typeface="+mn-ea"/>
            </a:rPr>
            <a:t>・ご使用のホットランナの制御点数（以下</a:t>
          </a:r>
          <a:r>
            <a:rPr kumimoji="1" lang="en-US" altLang="ja-JP" sz="2200" b="0">
              <a:solidFill>
                <a:sysClr val="windowText" lastClr="000000"/>
              </a:solidFill>
              <a:latin typeface="+mn-ea"/>
              <a:ea typeface="+mn-ea"/>
            </a:rPr>
            <a:t>CH</a:t>
          </a:r>
          <a:r>
            <a:rPr kumimoji="1" lang="ja-JP" altLang="en-US" sz="2200" b="0">
              <a:solidFill>
                <a:sysClr val="windowText" lastClr="000000"/>
              </a:solidFill>
              <a:latin typeface="+mn-ea"/>
              <a:ea typeface="+mn-ea"/>
            </a:rPr>
            <a:t>）をご確認頂き、</a:t>
          </a:r>
          <a:r>
            <a:rPr kumimoji="1" lang="ja-JP" altLang="ja-JP" sz="2200" b="0">
              <a:solidFill>
                <a:sysClr val="windowText" lastClr="000000"/>
              </a:solidFill>
              <a:effectLst/>
              <a:latin typeface="+mn-ea"/>
              <a:ea typeface="+mn-ea"/>
              <a:cs typeface="+mn-cs"/>
            </a:rPr>
            <a:t>各</a:t>
          </a:r>
          <a:r>
            <a:rPr kumimoji="1" lang="en-US" altLang="ja-JP" sz="2200" b="0">
              <a:solidFill>
                <a:sysClr val="windowText" lastClr="000000"/>
              </a:solidFill>
              <a:effectLst/>
              <a:latin typeface="+mn-ea"/>
              <a:ea typeface="+mn-ea"/>
              <a:cs typeface="+mn-cs"/>
            </a:rPr>
            <a:t>CH</a:t>
          </a:r>
          <a:r>
            <a:rPr kumimoji="1" lang="ja-JP" altLang="en-US" sz="2200" b="0">
              <a:solidFill>
                <a:sysClr val="windowText" lastClr="000000"/>
              </a:solidFill>
              <a:effectLst/>
              <a:latin typeface="+mn-ea"/>
              <a:ea typeface="+mn-ea"/>
              <a:cs typeface="+mn-cs"/>
            </a:rPr>
            <a:t>に</a:t>
          </a:r>
          <a:r>
            <a:rPr kumimoji="1" lang="ja-JP" altLang="ja-JP" sz="2200" b="0">
              <a:solidFill>
                <a:sysClr val="windowText" lastClr="000000"/>
              </a:solidFill>
              <a:effectLst/>
              <a:latin typeface="+mn-ea"/>
              <a:ea typeface="+mn-ea"/>
              <a:cs typeface="+mn-cs"/>
            </a:rPr>
            <a:t>繋がっているヒータの</a:t>
          </a:r>
          <a:r>
            <a:rPr kumimoji="1" lang="ja-JP" altLang="en-US" sz="2200" b="0">
              <a:solidFill>
                <a:sysClr val="windowText" lastClr="000000"/>
              </a:solidFill>
              <a:effectLst/>
              <a:latin typeface="+mn-ea"/>
              <a:ea typeface="+mn-ea"/>
              <a:cs typeface="+mn-cs"/>
            </a:rPr>
            <a:t>定格</a:t>
          </a:r>
          <a:r>
            <a:rPr kumimoji="1" lang="ja-JP" altLang="ja-JP" sz="2200" b="0">
              <a:solidFill>
                <a:sysClr val="windowText" lastClr="000000"/>
              </a:solidFill>
              <a:effectLst/>
              <a:latin typeface="+mn-ea"/>
              <a:ea typeface="+mn-ea"/>
              <a:cs typeface="+mn-cs"/>
            </a:rPr>
            <a:t>電圧と</a:t>
          </a:r>
          <a:r>
            <a:rPr kumimoji="1" lang="en-US" altLang="ja-JP" sz="2200" b="0">
              <a:solidFill>
                <a:sysClr val="windowText" lastClr="000000"/>
              </a:solidFill>
              <a:effectLst/>
              <a:latin typeface="+mn-ea"/>
              <a:ea typeface="+mn-ea"/>
              <a:cs typeface="+mn-cs"/>
            </a:rPr>
            <a:t>W(</a:t>
          </a:r>
          <a:r>
            <a:rPr kumimoji="1" lang="ja-JP" altLang="en-US" sz="2200" b="0">
              <a:solidFill>
                <a:sysClr val="windowText" lastClr="000000"/>
              </a:solidFill>
              <a:effectLst/>
              <a:latin typeface="+mn-ea"/>
              <a:ea typeface="+mn-ea"/>
              <a:cs typeface="+mn-cs"/>
            </a:rPr>
            <a:t>ワット</a:t>
          </a:r>
          <a:r>
            <a:rPr kumimoji="1" lang="en-US" altLang="ja-JP" sz="2200" b="0">
              <a:solidFill>
                <a:sysClr val="windowText" lastClr="000000"/>
              </a:solidFill>
              <a:effectLst/>
              <a:latin typeface="+mn-ea"/>
              <a:ea typeface="+mn-ea"/>
              <a:cs typeface="+mn-cs"/>
            </a:rPr>
            <a:t>)</a:t>
          </a:r>
          <a:r>
            <a:rPr kumimoji="1" lang="ja-JP" altLang="ja-JP" sz="2200" b="0">
              <a:solidFill>
                <a:sysClr val="windowText" lastClr="000000"/>
              </a:solidFill>
              <a:effectLst/>
              <a:latin typeface="+mn-ea"/>
              <a:ea typeface="+mn-ea"/>
              <a:cs typeface="+mn-cs"/>
            </a:rPr>
            <a:t>数</a:t>
          </a:r>
          <a:r>
            <a:rPr kumimoji="1" lang="ja-JP" altLang="en-US" sz="2200" b="0">
              <a:solidFill>
                <a:sysClr val="windowText" lastClr="000000"/>
              </a:solidFill>
              <a:effectLst/>
              <a:latin typeface="+mn-ea"/>
              <a:ea typeface="+mn-ea"/>
              <a:cs typeface="+mn-cs"/>
            </a:rPr>
            <a:t>、</a:t>
          </a:r>
          <a:r>
            <a:rPr kumimoji="1" lang="ja-JP" altLang="ja-JP" sz="2200" b="0">
              <a:solidFill>
                <a:sysClr val="windowText" lastClr="000000"/>
              </a:solidFill>
              <a:effectLst/>
              <a:latin typeface="+mn-ea"/>
              <a:ea typeface="+mn-ea"/>
              <a:cs typeface="+mn-cs"/>
            </a:rPr>
            <a:t>それぞれ</a:t>
          </a:r>
          <a:r>
            <a:rPr kumimoji="1" lang="ja-JP" altLang="en-US" sz="2200" b="0">
              <a:solidFill>
                <a:sysClr val="windowText" lastClr="000000"/>
              </a:solidFill>
              <a:effectLst/>
              <a:latin typeface="+mn-ea"/>
              <a:ea typeface="+mn-ea"/>
              <a:cs typeface="+mn-cs"/>
            </a:rPr>
            <a:t>の</a:t>
          </a:r>
          <a:r>
            <a:rPr kumimoji="1" lang="ja-JP" altLang="ja-JP" sz="2200" b="0">
              <a:solidFill>
                <a:sysClr val="windowText" lastClr="000000"/>
              </a:solidFill>
              <a:effectLst/>
              <a:latin typeface="+mn-ea"/>
              <a:ea typeface="+mn-ea"/>
              <a:cs typeface="+mn-cs"/>
            </a:rPr>
            <a:t>数値を入力してください。</a:t>
          </a:r>
          <a:endParaRPr lang="ja-JP" altLang="ja-JP" sz="2200" b="0">
            <a:solidFill>
              <a:sysClr val="windowText" lastClr="000000"/>
            </a:solidFill>
            <a:effectLst/>
            <a:latin typeface="+mn-ea"/>
            <a:ea typeface="+mn-ea"/>
          </a:endParaRPr>
        </a:p>
        <a:p>
          <a:r>
            <a:rPr kumimoji="1" lang="ja-JP" altLang="en-US" sz="2200" b="0">
              <a:solidFill>
                <a:sysClr val="windowText" lastClr="000000"/>
              </a:solidFill>
              <a:latin typeface="+mn-ea"/>
              <a:ea typeface="+mn-ea"/>
            </a:rPr>
            <a:t>（例：ノズルタッチスプル１点、マニホールドブロック２点、ゲートノズル２点）であれば合計５点制御（</a:t>
          </a:r>
          <a:r>
            <a:rPr kumimoji="1" lang="en-US" altLang="ja-JP" sz="2200" b="0">
              <a:solidFill>
                <a:sysClr val="windowText" lastClr="000000"/>
              </a:solidFill>
              <a:latin typeface="+mn-ea"/>
              <a:ea typeface="+mn-ea"/>
            </a:rPr>
            <a:t>CH1</a:t>
          </a:r>
          <a:r>
            <a:rPr kumimoji="1" lang="ja-JP" altLang="en-US" sz="2200" b="0">
              <a:solidFill>
                <a:sysClr val="windowText" lastClr="000000"/>
              </a:solidFill>
              <a:latin typeface="+mn-ea"/>
              <a:ea typeface="+mn-ea"/>
            </a:rPr>
            <a:t>～</a:t>
          </a:r>
          <a:r>
            <a:rPr kumimoji="1" lang="en-US" altLang="ja-JP" sz="2200" b="0">
              <a:solidFill>
                <a:sysClr val="windowText" lastClr="000000"/>
              </a:solidFill>
              <a:latin typeface="+mn-ea"/>
              <a:ea typeface="+mn-ea"/>
            </a:rPr>
            <a:t>CH5</a:t>
          </a:r>
          <a:r>
            <a:rPr kumimoji="1" lang="ja-JP" altLang="en-US" sz="2200" b="0">
              <a:solidFill>
                <a:sysClr val="windowText" lastClr="000000"/>
              </a:solidFill>
              <a:latin typeface="+mn-ea"/>
              <a:ea typeface="+mn-ea"/>
            </a:rPr>
            <a:t>まで使用）</a:t>
          </a:r>
          <a:endParaRPr kumimoji="1" lang="en-US" altLang="ja-JP" sz="2200" b="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647700</xdr:colOff>
          <xdr:row>46</xdr:row>
          <xdr:rowOff>0</xdr:rowOff>
        </xdr:from>
        <xdr:to>
          <xdr:col>5</xdr:col>
          <xdr:colOff>809625</xdr:colOff>
          <xdr:row>47</xdr:row>
          <xdr:rowOff>457200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twoCellAnchor>
    <xdr:from>
      <xdr:col>3</xdr:col>
      <xdr:colOff>616867</xdr:colOff>
      <xdr:row>46</xdr:row>
      <xdr:rowOff>76181</xdr:rowOff>
    </xdr:from>
    <xdr:to>
      <xdr:col>3</xdr:col>
      <xdr:colOff>1170623</xdr:colOff>
      <xdr:row>46</xdr:row>
      <xdr:rowOff>342323</xdr:rowOff>
    </xdr:to>
    <xdr:sp macro="" textlink="">
      <xdr:nvSpPr>
        <xdr:cNvPr id="17" name="正方形/長方形 16">
          <a:extLst>
            <a:ext uri="{FF2B5EF4-FFF2-40B4-BE49-F238E27FC236}">
              <a16:creationId xmlns:a16="http://schemas.microsoft.com/office/drawing/2014/main" id="{D5946401-2B68-405D-8315-B87B94DEC7FA}"/>
            </a:ext>
          </a:extLst>
        </xdr:cNvPr>
        <xdr:cNvSpPr/>
      </xdr:nvSpPr>
      <xdr:spPr>
        <a:xfrm>
          <a:off x="2002322" y="11419590"/>
          <a:ext cx="553756" cy="266142"/>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471266</xdr:colOff>
      <xdr:row>24</xdr:row>
      <xdr:rowOff>220763</xdr:rowOff>
    </xdr:from>
    <xdr:to>
      <xdr:col>1</xdr:col>
      <xdr:colOff>662217</xdr:colOff>
      <xdr:row>25</xdr:row>
      <xdr:rowOff>205128</xdr:rowOff>
    </xdr:to>
    <xdr:sp macro="" textlink="">
      <xdr:nvSpPr>
        <xdr:cNvPr id="20" name="正方形/長方形 19">
          <a:extLst>
            <a:ext uri="{FF2B5EF4-FFF2-40B4-BE49-F238E27FC236}">
              <a16:creationId xmlns:a16="http://schemas.microsoft.com/office/drawing/2014/main" id="{E0BC34A7-3563-4C81-95F7-A584A44B4842}"/>
            </a:ext>
          </a:extLst>
        </xdr:cNvPr>
        <xdr:cNvSpPr/>
      </xdr:nvSpPr>
      <xdr:spPr>
        <a:xfrm>
          <a:off x="471266" y="5697638"/>
          <a:ext cx="190951" cy="22249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474440</xdr:colOff>
      <xdr:row>26</xdr:row>
      <xdr:rowOff>217164</xdr:rowOff>
    </xdr:from>
    <xdr:to>
      <xdr:col>1</xdr:col>
      <xdr:colOff>662959</xdr:colOff>
      <xdr:row>27</xdr:row>
      <xdr:rowOff>218099</xdr:rowOff>
    </xdr:to>
    <xdr:sp macro="" textlink="">
      <xdr:nvSpPr>
        <xdr:cNvPr id="21" name="正方形/長方形 20">
          <a:extLst>
            <a:ext uri="{FF2B5EF4-FFF2-40B4-BE49-F238E27FC236}">
              <a16:creationId xmlns:a16="http://schemas.microsoft.com/office/drawing/2014/main" id="{4E4965A6-4CFE-4907-A621-641BC5756271}"/>
            </a:ext>
          </a:extLst>
        </xdr:cNvPr>
        <xdr:cNvSpPr/>
      </xdr:nvSpPr>
      <xdr:spPr>
        <a:xfrm>
          <a:off x="474440" y="6170289"/>
          <a:ext cx="188519" cy="23906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49892</xdr:colOff>
      <xdr:row>79</xdr:row>
      <xdr:rowOff>38345</xdr:rowOff>
    </xdr:from>
    <xdr:to>
      <xdr:col>18</xdr:col>
      <xdr:colOff>571499</xdr:colOff>
      <xdr:row>81</xdr:row>
      <xdr:rowOff>77087</xdr:rowOff>
    </xdr:to>
    <xdr:sp macro="" textlink="">
      <xdr:nvSpPr>
        <xdr:cNvPr id="22" name="正方形/長方形 21">
          <a:extLst>
            <a:ext uri="{FF2B5EF4-FFF2-40B4-BE49-F238E27FC236}">
              <a16:creationId xmlns:a16="http://schemas.microsoft.com/office/drawing/2014/main" id="{056CB5CD-B740-4472-8755-5E9D634D3BB6}"/>
            </a:ext>
          </a:extLst>
        </xdr:cNvPr>
        <xdr:cNvSpPr/>
      </xdr:nvSpPr>
      <xdr:spPr>
        <a:xfrm>
          <a:off x="49892" y="27655072"/>
          <a:ext cx="21649789" cy="500560"/>
        </a:xfrm>
        <a:prstGeom prst="rect">
          <a:avLst/>
        </a:prstGeom>
        <a:gradFill flip="none" rotWithShape="1">
          <a:gsLst>
            <a:gs pos="0">
              <a:schemeClr val="accent2">
                <a:lumMod val="0"/>
                <a:lumOff val="100000"/>
              </a:schemeClr>
            </a:gs>
            <a:gs pos="5000">
              <a:schemeClr val="accent2">
                <a:lumMod val="0"/>
                <a:lumOff val="100000"/>
              </a:schemeClr>
            </a:gs>
            <a:gs pos="100000">
              <a:schemeClr val="accent2"/>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ysClr val="windowText" lastClr="000000"/>
              </a:solidFill>
              <a:effectLst/>
              <a:latin typeface="+mn-lt"/>
              <a:ea typeface="+mn-ea"/>
              <a:cs typeface="+mn-cs"/>
            </a:rPr>
            <a:t>　上記で電源容量を超えた際の対応例</a:t>
          </a:r>
          <a:endParaRPr kumimoji="1" lang="en-US" altLang="ja-JP" sz="2400" b="1">
            <a:solidFill>
              <a:sysClr val="windowText" lastClr="000000"/>
            </a:solidFill>
            <a:effectLst/>
            <a:latin typeface="+mn-lt"/>
            <a:ea typeface="+mn-ea"/>
            <a:cs typeface="+mn-cs"/>
          </a:endParaRPr>
        </a:p>
      </xdr:txBody>
    </xdr:sp>
    <xdr:clientData/>
  </xdr:twoCellAnchor>
  <xdr:twoCellAnchor>
    <xdr:from>
      <xdr:col>1</xdr:col>
      <xdr:colOff>0</xdr:colOff>
      <xdr:row>81</xdr:row>
      <xdr:rowOff>4492</xdr:rowOff>
    </xdr:from>
    <xdr:to>
      <xdr:col>18</xdr:col>
      <xdr:colOff>611037</xdr:colOff>
      <xdr:row>95</xdr:row>
      <xdr:rowOff>69273</xdr:rowOff>
    </xdr:to>
    <xdr:sp macro="" textlink="">
      <xdr:nvSpPr>
        <xdr:cNvPr id="24" name="テキスト ボックス 23">
          <a:extLst>
            <a:ext uri="{FF2B5EF4-FFF2-40B4-BE49-F238E27FC236}">
              <a16:creationId xmlns:a16="http://schemas.microsoft.com/office/drawing/2014/main" id="{255C6098-0BC6-4B4C-8322-FADF43E9B8B0}"/>
            </a:ext>
          </a:extLst>
        </xdr:cNvPr>
        <xdr:cNvSpPr txBox="1"/>
      </xdr:nvSpPr>
      <xdr:spPr>
        <a:xfrm>
          <a:off x="0" y="29861037"/>
          <a:ext cx="22483901" cy="345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200" b="0">
              <a:solidFill>
                <a:sysClr val="windowText" lastClr="000000"/>
              </a:solidFill>
            </a:rPr>
            <a:t>【</a:t>
          </a:r>
          <a:r>
            <a:rPr kumimoji="1" lang="ja-JP" altLang="en-US" sz="2200" b="0">
              <a:solidFill>
                <a:sysClr val="windowText" lastClr="000000"/>
              </a:solidFill>
            </a:rPr>
            <a:t>三相交流の場合</a:t>
          </a:r>
          <a:r>
            <a:rPr kumimoji="1" lang="en-US" altLang="ja-JP" sz="2200" b="0">
              <a:solidFill>
                <a:sysClr val="windowText" lastClr="000000"/>
              </a:solidFill>
            </a:rPr>
            <a:t>】</a:t>
          </a:r>
        </a:p>
        <a:p>
          <a:r>
            <a:rPr kumimoji="1" lang="ja-JP" altLang="en-US" sz="2200" b="0">
              <a:solidFill>
                <a:sysClr val="windowText" lastClr="000000"/>
              </a:solidFill>
            </a:rPr>
            <a:t>・コネクタ仕様をご確認の上、再計算をお願いいたします。</a:t>
          </a:r>
          <a:endParaRPr kumimoji="1" lang="en-US" altLang="ja-JP" sz="22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200" b="0">
              <a:solidFill>
                <a:sysClr val="windowText" lastClr="000000"/>
              </a:solidFill>
            </a:rPr>
            <a:t>・制御</a:t>
          </a:r>
          <a:r>
            <a:rPr kumimoji="1" lang="en-US" altLang="ja-JP" sz="2200" b="0">
              <a:solidFill>
                <a:sysClr val="windowText" lastClr="000000"/>
              </a:solidFill>
            </a:rPr>
            <a:t>CH1</a:t>
          </a:r>
          <a:r>
            <a:rPr kumimoji="1" lang="ja-JP" altLang="en-US" sz="2200" b="0">
              <a:solidFill>
                <a:sysClr val="windowText" lastClr="000000"/>
              </a:solidFill>
            </a:rPr>
            <a:t>点</a:t>
          </a:r>
          <a:r>
            <a:rPr kumimoji="1" lang="ja-JP" altLang="en-US" sz="2200" b="0">
              <a:solidFill>
                <a:sysClr val="windowText" lastClr="000000"/>
              </a:solidFill>
              <a:effectLst/>
              <a:latin typeface="+mn-lt"/>
              <a:ea typeface="+mn-ea"/>
              <a:cs typeface="+mn-cs"/>
            </a:rPr>
            <a:t>あたり</a:t>
          </a:r>
          <a:r>
            <a:rPr kumimoji="1" lang="ja-JP" altLang="ja-JP" sz="2200" b="0">
              <a:solidFill>
                <a:sysClr val="windowText" lastClr="000000"/>
              </a:solidFill>
              <a:effectLst/>
              <a:latin typeface="+mn-lt"/>
              <a:ea typeface="+mn-ea"/>
              <a:cs typeface="+mn-cs"/>
            </a:rPr>
            <a:t>の電源容量が超えて</a:t>
          </a:r>
          <a:r>
            <a:rPr kumimoji="1" lang="ja-JP" altLang="en-US" sz="2200" b="0">
              <a:solidFill>
                <a:sysClr val="windowText" lastClr="000000"/>
              </a:solidFill>
              <a:effectLst/>
              <a:latin typeface="+mn-lt"/>
              <a:ea typeface="+mn-ea"/>
              <a:cs typeface="+mn-cs"/>
            </a:rPr>
            <a:t>いる場合</a:t>
          </a:r>
          <a:r>
            <a:rPr kumimoji="1" lang="ja-JP" altLang="ja-JP" sz="2200" b="0">
              <a:solidFill>
                <a:sysClr val="windowText" lastClr="000000"/>
              </a:solidFill>
              <a:effectLst/>
              <a:latin typeface="+mn-lt"/>
              <a:ea typeface="+mn-ea"/>
              <a:cs typeface="+mn-cs"/>
            </a:rPr>
            <a:t>、ワット数を抑えたヒータ</a:t>
          </a:r>
          <a:r>
            <a:rPr kumimoji="1" lang="ja-JP" altLang="en-US" sz="2200" b="0">
              <a:solidFill>
                <a:sysClr val="windowText" lastClr="000000"/>
              </a:solidFill>
              <a:effectLst/>
              <a:latin typeface="+mn-lt"/>
              <a:ea typeface="+mn-ea"/>
              <a:cs typeface="+mn-cs"/>
            </a:rPr>
            <a:t>に変更、またはヒータの</a:t>
          </a:r>
          <a:r>
            <a:rPr kumimoji="1" lang="en-US" altLang="ja-JP" sz="2200" b="0">
              <a:solidFill>
                <a:sysClr val="windowText" lastClr="000000"/>
              </a:solidFill>
              <a:effectLst/>
              <a:latin typeface="+mn-lt"/>
              <a:ea typeface="+mn-ea"/>
              <a:cs typeface="+mn-cs"/>
            </a:rPr>
            <a:t>CH</a:t>
          </a:r>
          <a:r>
            <a:rPr kumimoji="1" lang="ja-JP" altLang="en-US" sz="2200" b="0">
              <a:solidFill>
                <a:sysClr val="windowText" lastClr="000000"/>
              </a:solidFill>
              <a:effectLst/>
              <a:latin typeface="+mn-lt"/>
              <a:ea typeface="+mn-ea"/>
              <a:cs typeface="+mn-cs"/>
            </a:rPr>
            <a:t>分割をご検討ください。</a:t>
          </a:r>
          <a:endParaRPr kumimoji="1" lang="en-US" altLang="ja-JP" sz="22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200" b="0">
              <a:solidFill>
                <a:sysClr val="windowText" lastClr="000000"/>
              </a:solidFill>
            </a:rPr>
            <a:t>・線電流が</a:t>
          </a:r>
          <a:r>
            <a:rPr kumimoji="1" lang="en-US" altLang="ja-JP" sz="2200" b="0">
              <a:solidFill>
                <a:sysClr val="windowText" lastClr="000000"/>
              </a:solidFill>
            </a:rPr>
            <a:t>NG</a:t>
          </a:r>
          <a:r>
            <a:rPr kumimoji="1" lang="ja-JP" altLang="en-US" sz="2200" b="0">
              <a:solidFill>
                <a:sysClr val="windowText" lastClr="000000"/>
              </a:solidFill>
            </a:rPr>
            <a:t>となった場合、ブレーカ定格を越えております。ご使用の</a:t>
          </a:r>
          <a:r>
            <a:rPr kumimoji="1" lang="en-US" altLang="ja-JP" sz="2200" b="0">
              <a:solidFill>
                <a:sysClr val="windowText" lastClr="000000"/>
              </a:solidFill>
            </a:rPr>
            <a:t>CH</a:t>
          </a:r>
          <a:r>
            <a:rPr kumimoji="1" lang="ja-JP" altLang="en-US" sz="2200" b="0">
              <a:solidFill>
                <a:sysClr val="windowText" lastClr="000000"/>
              </a:solidFill>
            </a:rPr>
            <a:t>を入れ替えることによって相電力（表</a:t>
          </a:r>
          <a:r>
            <a:rPr kumimoji="1" lang="en-US" altLang="ja-JP" sz="2200" b="0">
              <a:solidFill>
                <a:sysClr val="windowText" lastClr="000000"/>
              </a:solidFill>
            </a:rPr>
            <a:t>4</a:t>
          </a:r>
          <a:r>
            <a:rPr kumimoji="1" lang="ja-JP" altLang="en-US" sz="2200" b="0">
              <a:solidFill>
                <a:sysClr val="windowText" lastClr="000000"/>
              </a:solidFill>
            </a:rPr>
            <a:t>）が下がり使用可能となる場合がございます。</a:t>
          </a:r>
          <a:endParaRPr kumimoji="1" lang="en-US" altLang="ja-JP" sz="2200" b="0">
            <a:solidFill>
              <a:sysClr val="windowText" lastClr="000000"/>
            </a:solidFill>
          </a:endParaRPr>
        </a:p>
        <a:p>
          <a:r>
            <a:rPr kumimoji="1" lang="en-US" altLang="ja-JP" sz="2200" b="0">
              <a:solidFill>
                <a:sysClr val="windowText" lastClr="000000"/>
              </a:solidFill>
            </a:rPr>
            <a:t>【</a:t>
          </a:r>
          <a:r>
            <a:rPr kumimoji="1" lang="ja-JP" altLang="en-US" sz="2200" b="0">
              <a:solidFill>
                <a:sysClr val="windowText" lastClr="000000"/>
              </a:solidFill>
            </a:rPr>
            <a:t>単相交流の場合</a:t>
          </a:r>
          <a:r>
            <a:rPr kumimoji="1" lang="en-US" altLang="ja-JP" sz="2200" b="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200" b="0">
              <a:solidFill>
                <a:sysClr val="windowText" lastClr="000000"/>
              </a:solidFill>
            </a:rPr>
            <a:t>・</a:t>
          </a:r>
          <a:r>
            <a:rPr kumimoji="1" lang="ja-JP" altLang="ja-JP" sz="2200" b="0">
              <a:solidFill>
                <a:sysClr val="windowText" lastClr="000000"/>
              </a:solidFill>
              <a:effectLst/>
              <a:latin typeface="+mn-lt"/>
              <a:ea typeface="+mn-ea"/>
              <a:cs typeface="+mn-cs"/>
            </a:rPr>
            <a:t>コネクタ仕様が合っているか</a:t>
          </a:r>
          <a:r>
            <a:rPr kumimoji="1" lang="ja-JP" altLang="en-US" sz="2200" b="0">
              <a:solidFill>
                <a:sysClr val="windowText" lastClr="000000"/>
              </a:solidFill>
              <a:effectLst/>
              <a:latin typeface="+mn-lt"/>
              <a:ea typeface="+mn-ea"/>
              <a:cs typeface="+mn-cs"/>
            </a:rPr>
            <a:t>再度</a:t>
          </a:r>
          <a:r>
            <a:rPr kumimoji="1" lang="ja-JP" altLang="ja-JP" sz="2200" b="0">
              <a:solidFill>
                <a:sysClr val="windowText" lastClr="000000"/>
              </a:solidFill>
              <a:effectLst/>
              <a:latin typeface="+mn-lt"/>
              <a:ea typeface="+mn-ea"/>
              <a:cs typeface="+mn-cs"/>
            </a:rPr>
            <a:t>ご確認ください。</a:t>
          </a:r>
          <a:endParaRPr lang="ja-JP" altLang="ja-JP" sz="2200" b="0">
            <a:solidFill>
              <a:sysClr val="windowText" lastClr="000000"/>
            </a:solidFill>
            <a:effectLst/>
          </a:endParaRPr>
        </a:p>
        <a:p>
          <a:r>
            <a:rPr kumimoji="1" lang="ja-JP" altLang="en-US" sz="2200" b="0">
              <a:solidFill>
                <a:sysClr val="windowText" lastClr="000000"/>
              </a:solidFill>
            </a:rPr>
            <a:t>・制御</a:t>
          </a:r>
          <a:r>
            <a:rPr kumimoji="1" lang="en-US" altLang="ja-JP" sz="2200" b="0">
              <a:solidFill>
                <a:sysClr val="windowText" lastClr="000000"/>
              </a:solidFill>
            </a:rPr>
            <a:t>CH1</a:t>
          </a:r>
          <a:r>
            <a:rPr kumimoji="1" lang="ja-JP" altLang="en-US" sz="2200" b="0">
              <a:solidFill>
                <a:sysClr val="windowText" lastClr="000000"/>
              </a:solidFill>
            </a:rPr>
            <a:t>点当たりの電源容量が超えておりますので、ワット数を抑えたヒータに変更、または電源容量の大きい製品を選択ください。</a:t>
          </a:r>
        </a:p>
      </xdr:txBody>
    </xdr:sp>
    <xdr:clientData/>
  </xdr:twoCellAnchor>
  <xdr:twoCellAnchor>
    <xdr:from>
      <xdr:col>3</xdr:col>
      <xdr:colOff>630562</xdr:colOff>
      <xdr:row>54</xdr:row>
      <xdr:rowOff>167313</xdr:rowOff>
    </xdr:from>
    <xdr:to>
      <xdr:col>3</xdr:col>
      <xdr:colOff>1181812</xdr:colOff>
      <xdr:row>54</xdr:row>
      <xdr:rowOff>433455</xdr:rowOff>
    </xdr:to>
    <xdr:sp macro="" textlink="">
      <xdr:nvSpPr>
        <xdr:cNvPr id="25" name="正方形/長方形 24">
          <a:extLst>
            <a:ext uri="{FF2B5EF4-FFF2-40B4-BE49-F238E27FC236}">
              <a16:creationId xmlns:a16="http://schemas.microsoft.com/office/drawing/2014/main" id="{26C17C4E-4711-45AF-A95A-E1B7CCAE83F4}"/>
            </a:ext>
          </a:extLst>
        </xdr:cNvPr>
        <xdr:cNvSpPr/>
      </xdr:nvSpPr>
      <xdr:spPr>
        <a:xfrm>
          <a:off x="2589991" y="16114884"/>
          <a:ext cx="551250" cy="266142"/>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1118240</xdr:colOff>
      <xdr:row>10</xdr:row>
      <xdr:rowOff>100254</xdr:rowOff>
    </xdr:from>
    <xdr:to>
      <xdr:col>14</xdr:col>
      <xdr:colOff>184254</xdr:colOff>
      <xdr:row>21</xdr:row>
      <xdr:rowOff>214630</xdr:rowOff>
    </xdr:to>
    <xdr:pic>
      <xdr:nvPicPr>
        <xdr:cNvPr id="16" name="図 15">
          <a:extLst>
            <a:ext uri="{FF2B5EF4-FFF2-40B4-BE49-F238E27FC236}">
              <a16:creationId xmlns:a16="http://schemas.microsoft.com/office/drawing/2014/main" id="{E01E1CF7-59A8-47E8-BB4E-92CA376F837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81353" y="2202943"/>
          <a:ext cx="3001816" cy="2684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35945</xdr:colOff>
      <xdr:row>63</xdr:row>
      <xdr:rowOff>143773</xdr:rowOff>
    </xdr:from>
    <xdr:to>
      <xdr:col>15</xdr:col>
      <xdr:colOff>1060330</xdr:colOff>
      <xdr:row>71</xdr:row>
      <xdr:rowOff>469238</xdr:rowOff>
    </xdr:to>
    <xdr:pic>
      <xdr:nvPicPr>
        <xdr:cNvPr id="23" name="図 22">
          <a:extLst>
            <a:ext uri="{FF2B5EF4-FFF2-40B4-BE49-F238E27FC236}">
              <a16:creationId xmlns:a16="http://schemas.microsoft.com/office/drawing/2014/main" id="{25B84C86-BFA6-B134-F405-3C509BC4C011}"/>
            </a:ext>
          </a:extLst>
        </xdr:cNvPr>
        <xdr:cNvPicPr>
          <a:picLocks noChangeAspect="1"/>
        </xdr:cNvPicPr>
      </xdr:nvPicPr>
      <xdr:blipFill>
        <a:blip xmlns:r="http://schemas.openxmlformats.org/officeDocument/2006/relationships" r:embed="rId7"/>
        <a:stretch>
          <a:fillRect/>
        </a:stretch>
      </xdr:blipFill>
      <xdr:spPr>
        <a:xfrm>
          <a:off x="13299058" y="21044858"/>
          <a:ext cx="6272121" cy="4638673"/>
        </a:xfrm>
        <a:prstGeom prst="rect">
          <a:avLst/>
        </a:prstGeom>
        <a:ln>
          <a:solidFill>
            <a:schemeClr val="tx1"/>
          </a:solidFill>
        </a:ln>
      </xdr:spPr>
    </xdr:pic>
    <xdr:clientData/>
  </xdr:twoCellAnchor>
  <xdr:twoCellAnchor>
    <xdr:from>
      <xdr:col>16</xdr:col>
      <xdr:colOff>107254</xdr:colOff>
      <xdr:row>10</xdr:row>
      <xdr:rowOff>68036</xdr:rowOff>
    </xdr:from>
    <xdr:to>
      <xdr:col>18</xdr:col>
      <xdr:colOff>609119</xdr:colOff>
      <xdr:row>15</xdr:row>
      <xdr:rowOff>78442</xdr:rowOff>
    </xdr:to>
    <xdr:sp macro="" textlink="">
      <xdr:nvSpPr>
        <xdr:cNvPr id="28" name="テキスト ボックス 27">
          <a:extLst>
            <a:ext uri="{FF2B5EF4-FFF2-40B4-BE49-F238E27FC236}">
              <a16:creationId xmlns:a16="http://schemas.microsoft.com/office/drawing/2014/main" id="{9436C886-651B-B556-D1C1-1DDE2A37595A}"/>
            </a:ext>
          </a:extLst>
        </xdr:cNvPr>
        <xdr:cNvSpPr txBox="1"/>
      </xdr:nvSpPr>
      <xdr:spPr>
        <a:xfrm>
          <a:off x="19932861" y="2272393"/>
          <a:ext cx="2502115" cy="1235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500" b="1">
              <a:solidFill>
                <a:schemeClr val="dk1"/>
              </a:solidFill>
              <a:effectLst/>
              <a:latin typeface="+mn-lt"/>
              <a:ea typeface="+mn-ea"/>
              <a:cs typeface="+mn-cs"/>
            </a:rPr>
            <a:t>電源容量の計算は</a:t>
          </a:r>
          <a:endParaRPr lang="ja-JP" altLang="ja-JP" sz="1500">
            <a:effectLst/>
          </a:endParaRPr>
        </a:p>
        <a:p>
          <a:r>
            <a:rPr kumimoji="1" lang="ja-JP" altLang="ja-JP" sz="1500" b="1">
              <a:solidFill>
                <a:schemeClr val="dk1"/>
              </a:solidFill>
              <a:effectLst/>
              <a:latin typeface="+mn-lt"/>
              <a:ea typeface="+mn-ea"/>
              <a:cs typeface="+mn-cs"/>
            </a:rPr>
            <a:t>複雑で難しい</a:t>
          </a:r>
          <a:r>
            <a:rPr kumimoji="1" lang="ja-JP" altLang="en-US" sz="1500" b="1">
              <a:solidFill>
                <a:schemeClr val="dk1"/>
              </a:solidFill>
              <a:effectLst/>
              <a:latin typeface="+mn-lt"/>
              <a:ea typeface="+mn-ea"/>
              <a:cs typeface="+mn-cs"/>
            </a:rPr>
            <a:t>・・・</a:t>
          </a:r>
          <a:endParaRPr lang="ja-JP" altLang="ja-JP" sz="1500">
            <a:effectLst/>
          </a:endParaRPr>
        </a:p>
        <a:p>
          <a:r>
            <a:rPr kumimoji="1" lang="ja-JP" altLang="ja-JP" sz="1500" b="1">
              <a:solidFill>
                <a:schemeClr val="dk1"/>
              </a:solidFill>
              <a:effectLst/>
              <a:latin typeface="+mn-lt"/>
              <a:ea typeface="+mn-ea"/>
              <a:cs typeface="+mn-cs"/>
            </a:rPr>
            <a:t>何とか簡単に確認したい</a:t>
          </a:r>
          <a:endParaRPr kumimoji="1" lang="ja-JP" altLang="en-US" sz="15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シリーズ" displayName="シリーズ" ref="AI108:AP110" totalsRowShown="0" headerRowDxfId="25" dataDxfId="23" headerRowBorderDxfId="24" tableBorderDxfId="22" totalsRowBorderDxfId="21">
  <autoFilter ref="AI108:AP110" xr:uid="{00000000-0009-0000-0100-000001000000}"/>
  <tableColumns count="8">
    <tableColumn id="1" xr3:uid="{00000000-0010-0000-0000-000001000000}" name="CTA-01A" dataDxfId="20"/>
    <tableColumn id="2" xr3:uid="{00000000-0010-0000-0000-000002000000}" name="CTC-01A" dataDxfId="19"/>
    <tableColumn id="3" xr3:uid="{00000000-0010-0000-0000-000003000000}" name="CTD-01A" dataDxfId="18"/>
    <tableColumn id="4" xr3:uid="{00000000-0010-0000-0000-000004000000}" name="CTD-02B" dataDxfId="17"/>
    <tableColumn id="5" xr3:uid="{00000000-0010-0000-0000-000005000000}" name="CTE" dataDxfId="16"/>
    <tableColumn id="6" xr3:uid="{00000000-0010-0000-0000-000006000000}" name="CTF" dataDxfId="15"/>
    <tableColumn id="7" xr3:uid="{00000000-0010-0000-0000-000007000000}" name="CTG" dataDxfId="14"/>
    <tableColumn id="8" xr3:uid="{00000000-0010-0000-0000-000008000000}" name="CTB" dataDxfId="13"/>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0:AP120"/>
  <sheetViews>
    <sheetView showGridLines="0" tabSelected="1" topLeftCell="A48" zoomScale="40" zoomScaleNormal="40" zoomScaleSheetLayoutView="55" workbookViewId="0">
      <selection activeCell="AT65" sqref="AT65"/>
    </sheetView>
  </sheetViews>
  <sheetFormatPr defaultRowHeight="18.75" x14ac:dyDescent="0.4"/>
  <cols>
    <col min="1" max="1" width="7.875" customWidth="1"/>
    <col min="4" max="5" width="26.125" customWidth="1"/>
    <col min="6" max="7" width="23.25" customWidth="1"/>
    <col min="8" max="9" width="15.375" customWidth="1"/>
    <col min="10" max="10" width="17.5" customWidth="1"/>
    <col min="12" max="17" width="17.25" customWidth="1"/>
    <col min="29" max="29" width="0" hidden="1" customWidth="1"/>
    <col min="30" max="42" width="9" hidden="1" customWidth="1"/>
  </cols>
  <sheetData>
    <row r="30" spans="8:8" ht="33" x14ac:dyDescent="0.4">
      <c r="H30" s="39" t="s">
        <v>0</v>
      </c>
    </row>
    <row r="44" spans="3:19" ht="25.5" x14ac:dyDescent="0.4">
      <c r="S44" s="1"/>
    </row>
    <row r="45" spans="3:19" ht="25.5" x14ac:dyDescent="0.4">
      <c r="S45" s="1"/>
    </row>
    <row r="46" spans="3:19" ht="25.5" x14ac:dyDescent="0.4">
      <c r="S46" s="1"/>
    </row>
    <row r="47" spans="3:19" ht="35.25" x14ac:dyDescent="0.4">
      <c r="C47" s="43" t="s">
        <v>83</v>
      </c>
      <c r="D47" s="2"/>
      <c r="E47" s="2"/>
      <c r="F47" s="2"/>
      <c r="G47" s="2"/>
      <c r="H47" s="2"/>
      <c r="I47" s="3"/>
      <c r="J47" s="2"/>
      <c r="K47" s="2"/>
      <c r="L47" s="2"/>
      <c r="M47" s="2"/>
      <c r="N47" s="2"/>
      <c r="O47" s="2"/>
    </row>
    <row r="48" spans="3:19" ht="42.75" customHeight="1" x14ac:dyDescent="0.4">
      <c r="D48" s="38" t="s">
        <v>73</v>
      </c>
      <c r="E48" s="3"/>
      <c r="F48" s="3"/>
      <c r="G48" s="3"/>
      <c r="H48" s="38" t="s">
        <v>74</v>
      </c>
      <c r="I48" s="3"/>
      <c r="J48" s="3"/>
      <c r="K48" s="3"/>
      <c r="L48" s="3"/>
      <c r="M48" s="3"/>
      <c r="O48" s="3"/>
    </row>
    <row r="49" spans="4:18" ht="42.75" customHeight="1" x14ac:dyDescent="0.4">
      <c r="D49" s="46" t="s">
        <v>1</v>
      </c>
      <c r="E49" s="46"/>
      <c r="F49" s="36"/>
      <c r="G49" s="3"/>
      <c r="H49" s="47" t="s">
        <v>68</v>
      </c>
      <c r="I49" s="48"/>
      <c r="J49" s="36">
        <v>240</v>
      </c>
      <c r="K49" s="5" t="s">
        <v>2</v>
      </c>
      <c r="M49" s="3"/>
      <c r="O49" s="6"/>
      <c r="P49" s="6"/>
      <c r="Q49" s="6"/>
      <c r="R49" s="6"/>
    </row>
    <row r="50" spans="4:18" ht="42.75" customHeight="1" x14ac:dyDescent="0.4">
      <c r="D50" s="46" t="s">
        <v>3</v>
      </c>
      <c r="E50" s="46"/>
      <c r="F50" s="36"/>
      <c r="I50" s="3"/>
      <c r="J50" s="3"/>
      <c r="K50" s="3"/>
      <c r="L50" s="6"/>
      <c r="M50" s="6"/>
      <c r="N50" s="6"/>
      <c r="O50" s="6"/>
      <c r="P50" s="6"/>
      <c r="Q50" s="6"/>
      <c r="R50" s="6"/>
    </row>
    <row r="51" spans="4:18" ht="42.75" customHeight="1" x14ac:dyDescent="0.4">
      <c r="D51" s="46" t="s">
        <v>4</v>
      </c>
      <c r="E51" s="46"/>
      <c r="F51" s="4" t="str">
        <f>IF(F49="","",IF(OR(F49="CTA-01A",F49="CTC-01A",F49="CTD-01A",F49="CTD-02B"),"単相交流","三相交流"))</f>
        <v/>
      </c>
      <c r="H51" s="41" t="s">
        <v>67</v>
      </c>
      <c r="I51" s="3"/>
      <c r="J51" s="3"/>
      <c r="K51" s="3"/>
    </row>
    <row r="52" spans="4:18" ht="42.75" customHeight="1" x14ac:dyDescent="0.4">
      <c r="D52" s="46" t="s">
        <v>5</v>
      </c>
      <c r="E52" s="46"/>
      <c r="F52" s="4" t="str">
        <f>IF(F50="","",(IF(F49="","",AE120)))</f>
        <v/>
      </c>
      <c r="H52" s="42" t="s">
        <v>65</v>
      </c>
      <c r="I52" s="3"/>
      <c r="J52" s="3"/>
      <c r="K52" s="3"/>
      <c r="L52" s="7"/>
      <c r="M52" s="7"/>
    </row>
    <row r="53" spans="4:18" ht="42.75" customHeight="1" x14ac:dyDescent="0.4">
      <c r="D53" s="49" t="s">
        <v>64</v>
      </c>
      <c r="E53" s="49"/>
      <c r="F53" s="4" t="str">
        <f>IF(F49="","",IF(F50="","",VLOOKUP(F49,AD108:AG116,4,FALSE)))</f>
        <v/>
      </c>
      <c r="H53" s="42" t="s">
        <v>77</v>
      </c>
      <c r="I53" s="3"/>
      <c r="J53" s="3"/>
      <c r="K53" s="3"/>
    </row>
    <row r="54" spans="4:18" ht="42.75" customHeight="1" x14ac:dyDescent="0.4">
      <c r="D54" s="34"/>
      <c r="E54" s="34"/>
      <c r="F54" s="2"/>
      <c r="H54" s="41" t="s">
        <v>80</v>
      </c>
      <c r="I54" s="3"/>
      <c r="J54" s="3"/>
      <c r="K54" s="3"/>
    </row>
    <row r="55" spans="4:18" ht="42.75" customHeight="1" x14ac:dyDescent="0.4"/>
    <row r="56" spans="4:18" ht="42.75" customHeight="1" x14ac:dyDescent="0.4"/>
    <row r="57" spans="4:18" ht="42.75" customHeight="1" x14ac:dyDescent="0.4"/>
    <row r="58" spans="4:18" ht="42.75" customHeight="1" x14ac:dyDescent="0.4">
      <c r="D58" s="38" t="s">
        <v>79</v>
      </c>
      <c r="L58" s="3" t="s">
        <v>9</v>
      </c>
    </row>
    <row r="59" spans="4:18" ht="42.75" customHeight="1" x14ac:dyDescent="0.4">
      <c r="D59" s="50" t="s">
        <v>60</v>
      </c>
      <c r="E59" s="46" t="s">
        <v>6</v>
      </c>
      <c r="F59" s="46"/>
      <c r="G59" s="54" t="s">
        <v>81</v>
      </c>
      <c r="H59" s="52" t="s">
        <v>7</v>
      </c>
      <c r="I59" s="53"/>
      <c r="J59" s="50" t="s">
        <v>8</v>
      </c>
      <c r="L59" s="38" t="s">
        <v>75</v>
      </c>
      <c r="M59" s="3"/>
      <c r="N59" s="3"/>
      <c r="O59" s="38" t="s">
        <v>76</v>
      </c>
      <c r="P59" s="3"/>
      <c r="Q59" s="3"/>
      <c r="R59" s="3"/>
    </row>
    <row r="60" spans="4:18" ht="63.6" customHeight="1" thickBot="1" x14ac:dyDescent="0.45">
      <c r="D60" s="51"/>
      <c r="E60" s="8" t="s">
        <v>10</v>
      </c>
      <c r="F60" s="8" t="s">
        <v>11</v>
      </c>
      <c r="G60" s="55"/>
      <c r="H60" s="8" t="s">
        <v>12</v>
      </c>
      <c r="I60" s="8" t="s">
        <v>13</v>
      </c>
      <c r="J60" s="51"/>
      <c r="L60" s="47" t="s">
        <v>61</v>
      </c>
      <c r="M60" s="48"/>
      <c r="O60" s="44" t="s">
        <v>62</v>
      </c>
      <c r="P60" s="45"/>
      <c r="Q60" s="3"/>
      <c r="R60" s="3"/>
    </row>
    <row r="61" spans="4:18" ht="42.75" customHeight="1" thickTop="1" x14ac:dyDescent="0.4">
      <c r="D61" s="31" t="s">
        <v>14</v>
      </c>
      <c r="E61" s="37">
        <v>200</v>
      </c>
      <c r="F61" s="37">
        <v>300</v>
      </c>
      <c r="G61" s="37">
        <v>2</v>
      </c>
      <c r="H61" s="10">
        <f>IF(E61="",0,$J$49*$J$49/E61/E61*F61*G61)</f>
        <v>864</v>
      </c>
      <c r="I61" s="10">
        <f t="shared" ref="I61:I72" si="0">IF(H61="","",H61/$J$49)</f>
        <v>3.6</v>
      </c>
      <c r="J61" s="9" t="str">
        <f t="shared" ref="J61:J72" si="1">IF($F$49="","",IF(G61="","",IF($F$52&gt;I61,"OK","NG")))</f>
        <v/>
      </c>
      <c r="L61" s="29" t="s">
        <v>15</v>
      </c>
      <c r="M61" s="30" t="str">
        <f>IF(F51="三相交流",H61+H64+H67+H70,"-")</f>
        <v>-</v>
      </c>
      <c r="O61" s="4" t="s">
        <v>16</v>
      </c>
      <c r="P61" s="11" t="str">
        <f>IF(F51="三相交流",SQRT(((2*M61+M63)/2/J49)^2+(SQRT(3)/2*M63/J49)^2),"-")</f>
        <v>-</v>
      </c>
      <c r="Q61" s="3"/>
      <c r="R61" s="3"/>
    </row>
    <row r="62" spans="4:18" ht="42.75" customHeight="1" x14ac:dyDescent="0.4">
      <c r="D62" s="27" t="s">
        <v>17</v>
      </c>
      <c r="E62" s="37"/>
      <c r="F62" s="37"/>
      <c r="G62" s="37"/>
      <c r="H62" s="11">
        <f t="shared" ref="H62:H72" si="2">IF(E62="",0,$J$49*$J$49/E62/E62*F62*G62)</f>
        <v>0</v>
      </c>
      <c r="I62" s="11">
        <f t="shared" si="0"/>
        <v>0</v>
      </c>
      <c r="J62" s="9" t="str">
        <f t="shared" si="1"/>
        <v/>
      </c>
      <c r="L62" s="27" t="s">
        <v>18</v>
      </c>
      <c r="M62" s="28" t="str">
        <f>IF(F51="三相交流",H62+H65+H68+H71,"-")</f>
        <v>-</v>
      </c>
      <c r="O62" s="4" t="s">
        <v>19</v>
      </c>
      <c r="P62" s="11" t="str">
        <f>IF(F51="三相交流",SQRT(((2*M62+M61)/2/J49)^2+(SQRT(3)/2*M61/J49)^2),"-")</f>
        <v>-</v>
      </c>
      <c r="Q62" s="3"/>
      <c r="R62" s="3"/>
    </row>
    <row r="63" spans="4:18" ht="42.75" customHeight="1" x14ac:dyDescent="0.4">
      <c r="D63" s="32" t="s">
        <v>20</v>
      </c>
      <c r="E63" s="37"/>
      <c r="F63" s="37"/>
      <c r="G63" s="37"/>
      <c r="H63" s="11">
        <f t="shared" si="2"/>
        <v>0</v>
      </c>
      <c r="I63" s="11">
        <f t="shared" si="0"/>
        <v>0</v>
      </c>
      <c r="J63" s="9" t="str">
        <f t="shared" si="1"/>
        <v/>
      </c>
      <c r="L63" s="32" t="s">
        <v>21</v>
      </c>
      <c r="M63" s="33" t="str">
        <f>IF(F51="三相交流",H63+H66+H69+H72,"-")</f>
        <v>-</v>
      </c>
      <c r="O63" s="4" t="s">
        <v>22</v>
      </c>
      <c r="P63" s="11" t="str">
        <f>IF(F51="三相交流",SQRT(((2*M63+M62)/2/J49)^2+(SQRT(3)/2*M62/J49)^2),"-")</f>
        <v>-</v>
      </c>
      <c r="Q63" s="3"/>
      <c r="R63" s="3"/>
    </row>
    <row r="64" spans="4:18" ht="42.75" customHeight="1" x14ac:dyDescent="0.4">
      <c r="D64" s="29" t="s">
        <v>23</v>
      </c>
      <c r="E64" s="37"/>
      <c r="F64" s="37"/>
      <c r="G64" s="37"/>
      <c r="H64" s="11">
        <f t="shared" si="2"/>
        <v>0</v>
      </c>
      <c r="I64" s="11">
        <f t="shared" si="0"/>
        <v>0</v>
      </c>
      <c r="J64" s="9" t="str">
        <f t="shared" si="1"/>
        <v/>
      </c>
    </row>
    <row r="65" spans="4:18" ht="42.75" customHeight="1" x14ac:dyDescent="0.4">
      <c r="D65" s="27" t="s">
        <v>24</v>
      </c>
      <c r="E65" s="37"/>
      <c r="F65" s="37"/>
      <c r="G65" s="37"/>
      <c r="H65" s="11">
        <f t="shared" si="2"/>
        <v>0</v>
      </c>
      <c r="I65" s="11">
        <f t="shared" si="0"/>
        <v>0</v>
      </c>
      <c r="J65" s="9" t="str">
        <f t="shared" si="1"/>
        <v/>
      </c>
    </row>
    <row r="66" spans="4:18" ht="42.75" customHeight="1" x14ac:dyDescent="0.4">
      <c r="D66" s="32" t="s">
        <v>26</v>
      </c>
      <c r="E66" s="37"/>
      <c r="F66" s="37"/>
      <c r="G66" s="37"/>
      <c r="H66" s="11">
        <f t="shared" si="2"/>
        <v>0</v>
      </c>
      <c r="I66" s="11">
        <f t="shared" si="0"/>
        <v>0</v>
      </c>
      <c r="J66" s="9" t="str">
        <f t="shared" si="1"/>
        <v/>
      </c>
    </row>
    <row r="67" spans="4:18" ht="42.75" customHeight="1" x14ac:dyDescent="0.4">
      <c r="D67" s="29" t="s">
        <v>27</v>
      </c>
      <c r="E67" s="37"/>
      <c r="F67" s="37"/>
      <c r="G67" s="37"/>
      <c r="H67" s="11">
        <f t="shared" si="2"/>
        <v>0</v>
      </c>
      <c r="I67" s="11">
        <f t="shared" si="0"/>
        <v>0</v>
      </c>
      <c r="J67" s="9" t="str">
        <f t="shared" si="1"/>
        <v/>
      </c>
    </row>
    <row r="68" spans="4:18" ht="42.75" customHeight="1" x14ac:dyDescent="0.4">
      <c r="D68" s="27" t="s">
        <v>30</v>
      </c>
      <c r="E68" s="37"/>
      <c r="F68" s="37"/>
      <c r="G68" s="37"/>
      <c r="H68" s="11">
        <f t="shared" si="2"/>
        <v>0</v>
      </c>
      <c r="I68" s="11">
        <f t="shared" si="0"/>
        <v>0</v>
      </c>
      <c r="J68" s="9" t="str">
        <f t="shared" si="1"/>
        <v/>
      </c>
    </row>
    <row r="69" spans="4:18" ht="42.75" customHeight="1" x14ac:dyDescent="0.4">
      <c r="D69" s="32" t="s">
        <v>32</v>
      </c>
      <c r="E69" s="37"/>
      <c r="F69" s="37"/>
      <c r="G69" s="37"/>
      <c r="H69" s="11">
        <f t="shared" si="2"/>
        <v>0</v>
      </c>
      <c r="I69" s="11">
        <f t="shared" si="0"/>
        <v>0</v>
      </c>
      <c r="J69" s="9" t="str">
        <f t="shared" si="1"/>
        <v/>
      </c>
    </row>
    <row r="70" spans="4:18" ht="42.75" customHeight="1" x14ac:dyDescent="0.4">
      <c r="D70" s="29" t="s">
        <v>33</v>
      </c>
      <c r="E70" s="37"/>
      <c r="F70" s="37"/>
      <c r="G70" s="37"/>
      <c r="H70" s="11">
        <f t="shared" si="2"/>
        <v>0</v>
      </c>
      <c r="I70" s="11">
        <f t="shared" si="0"/>
        <v>0</v>
      </c>
      <c r="J70" s="9" t="str">
        <f t="shared" si="1"/>
        <v/>
      </c>
    </row>
    <row r="71" spans="4:18" ht="42.75" customHeight="1" x14ac:dyDescent="0.4">
      <c r="D71" s="27" t="s">
        <v>34</v>
      </c>
      <c r="E71" s="37"/>
      <c r="F71" s="37"/>
      <c r="G71" s="37"/>
      <c r="H71" s="11">
        <f t="shared" si="2"/>
        <v>0</v>
      </c>
      <c r="I71" s="11">
        <f t="shared" si="0"/>
        <v>0</v>
      </c>
      <c r="J71" s="9" t="str">
        <f t="shared" si="1"/>
        <v/>
      </c>
    </row>
    <row r="72" spans="4:18" ht="42.75" customHeight="1" x14ac:dyDescent="0.4">
      <c r="D72" s="32" t="s">
        <v>35</v>
      </c>
      <c r="E72" s="37"/>
      <c r="F72" s="37"/>
      <c r="G72" s="37"/>
      <c r="H72" s="11">
        <f t="shared" si="2"/>
        <v>0</v>
      </c>
      <c r="I72" s="11">
        <f t="shared" si="0"/>
        <v>0</v>
      </c>
      <c r="J72" s="9" t="str">
        <f t="shared" si="1"/>
        <v/>
      </c>
    </row>
    <row r="73" spans="4:18" ht="45.75" customHeight="1" thickBot="1" x14ac:dyDescent="0.45">
      <c r="D73" s="41" t="s">
        <v>71</v>
      </c>
      <c r="E73" s="35"/>
      <c r="F73" s="35"/>
      <c r="L73" s="40" t="s">
        <v>78</v>
      </c>
      <c r="M73" s="12"/>
      <c r="N73" s="12"/>
      <c r="O73" s="12"/>
      <c r="P73" s="12"/>
      <c r="Q73" s="12"/>
      <c r="R73" s="3"/>
    </row>
    <row r="74" spans="4:18" ht="45.75" customHeight="1" thickTop="1" x14ac:dyDescent="0.4">
      <c r="D74" s="42" t="s">
        <v>72</v>
      </c>
      <c r="E74" s="35"/>
      <c r="F74" s="35"/>
      <c r="L74" s="56" t="s">
        <v>25</v>
      </c>
      <c r="M74" s="58" t="s">
        <v>59</v>
      </c>
      <c r="N74" s="58"/>
      <c r="O74" s="58" t="str">
        <f>IF(F49="","－",IF(F50="","コネクタ仕様を入力下さい",IF(H61=0,"",IF(F51="","",IF(F51="単相交流","－",IF(MAX(I61:I72)&gt;=F52,"1点当たりの電流を超えてます","使用可能です"))))))</f>
        <v>－</v>
      </c>
      <c r="P74" s="58"/>
      <c r="Q74" s="59"/>
      <c r="R74" s="3"/>
    </row>
    <row r="75" spans="4:18" ht="45.75" customHeight="1" x14ac:dyDescent="0.4">
      <c r="D75" s="42" t="s">
        <v>66</v>
      </c>
      <c r="E75" s="35"/>
      <c r="F75" s="35"/>
      <c r="L75" s="57"/>
      <c r="M75" s="46" t="s">
        <v>63</v>
      </c>
      <c r="N75" s="46"/>
      <c r="O75" s="49" t="str">
        <f>IF(F49="","－",IF(F50="","コネクタ仕様を入力下さい",IF(H61=0,"",IF(F51="","",IF(F51="単相交流","－",IF(MAX(P61:P63)&gt;=F53,"製品の線電流を超えてます","使用可能です"))))))</f>
        <v>－</v>
      </c>
      <c r="P75" s="49"/>
      <c r="Q75" s="60"/>
      <c r="R75" s="3"/>
    </row>
    <row r="76" spans="4:18" ht="45.75" customHeight="1" x14ac:dyDescent="0.4">
      <c r="D76" s="42" t="s">
        <v>82</v>
      </c>
      <c r="E76" s="35"/>
      <c r="F76" s="35"/>
      <c r="L76" s="57"/>
      <c r="M76" s="46" t="s">
        <v>28</v>
      </c>
      <c r="N76" s="46"/>
      <c r="O76" s="61" t="str" cm="1">
        <f t="array" ref="O76">IF(F49="","－",IF(F50="","コネクタ仕様を入力下さい",IF(H61=0,"",IF(F51="三相交流",MIN(_xlfn._xlws.FILTER(AO87:AO100, AO87:AO100&gt;=MAX(P61:P63))),"－"))))</f>
        <v>－</v>
      </c>
      <c r="P76" s="62"/>
      <c r="Q76" s="63"/>
      <c r="R76" s="3" t="s">
        <v>29</v>
      </c>
    </row>
    <row r="77" spans="4:18" ht="45.75" customHeight="1" x14ac:dyDescent="0.4">
      <c r="D77" s="42" t="s">
        <v>69</v>
      </c>
      <c r="E77" s="35"/>
      <c r="F77" s="35"/>
      <c r="L77" s="57" t="s">
        <v>31</v>
      </c>
      <c r="M77" s="65" t="s">
        <v>59</v>
      </c>
      <c r="N77" s="65"/>
      <c r="O77" s="66" t="str">
        <f>IF(F49="","－",IF(F50="","コネクタ仕様を選択下さい",IF(H61=0,"－",IF(F51="三相交流","－",IF(MAX(I61:I72)&gt;=F52,"1点当たりの電流を超えてます","使用可能です")))))</f>
        <v>－</v>
      </c>
      <c r="P77" s="66"/>
      <c r="Q77" s="67"/>
      <c r="R77" s="3"/>
    </row>
    <row r="78" spans="4:18" ht="45.75" customHeight="1" thickBot="1" x14ac:dyDescent="0.45">
      <c r="D78" s="42" t="s">
        <v>70</v>
      </c>
      <c r="E78" s="35"/>
      <c r="F78" s="35"/>
      <c r="L78" s="64"/>
      <c r="M78" s="68" t="s">
        <v>28</v>
      </c>
      <c r="N78" s="68"/>
      <c r="O78" s="69" t="str" cm="1">
        <f t="array" ref="O78">IF(H61=0,"－",IF(F50="","－",IF(F51="単相交流",MIN(_xlfn._xlws.FILTER(AO87:AO100,AO87:AO100&gt;=MAX(I61:I62))),"－")))</f>
        <v>－</v>
      </c>
      <c r="P78" s="70"/>
      <c r="Q78" s="71"/>
      <c r="R78" s="3" t="s">
        <v>29</v>
      </c>
    </row>
    <row r="79" spans="4:18" ht="29.1" customHeight="1" thickTop="1" x14ac:dyDescent="0.4"/>
    <row r="87" spans="17:41" x14ac:dyDescent="0.4">
      <c r="AO87">
        <v>10</v>
      </c>
    </row>
    <row r="88" spans="17:41" x14ac:dyDescent="0.4">
      <c r="AO88">
        <v>20</v>
      </c>
    </row>
    <row r="89" spans="17:41" x14ac:dyDescent="0.4">
      <c r="AO89">
        <v>30</v>
      </c>
    </row>
    <row r="90" spans="17:41" x14ac:dyDescent="0.4">
      <c r="AO90">
        <v>40</v>
      </c>
    </row>
    <row r="91" spans="17:41" x14ac:dyDescent="0.4">
      <c r="AM91" s="13"/>
      <c r="AO91">
        <v>50</v>
      </c>
    </row>
    <row r="92" spans="17:41" x14ac:dyDescent="0.4">
      <c r="AO92">
        <v>60</v>
      </c>
    </row>
    <row r="93" spans="17:41" x14ac:dyDescent="0.4">
      <c r="AO93">
        <v>70</v>
      </c>
    </row>
    <row r="94" spans="17:41" x14ac:dyDescent="0.4">
      <c r="AO94">
        <v>80</v>
      </c>
    </row>
    <row r="95" spans="17:41" ht="21" x14ac:dyDescent="0.4">
      <c r="Q95" s="72" t="s">
        <v>84</v>
      </c>
      <c r="AO95">
        <v>90</v>
      </c>
    </row>
    <row r="96" spans="17:41" x14ac:dyDescent="0.4">
      <c r="AO96">
        <v>100</v>
      </c>
    </row>
    <row r="97" spans="30:42" x14ac:dyDescent="0.4">
      <c r="AO97">
        <v>125</v>
      </c>
    </row>
    <row r="98" spans="30:42" x14ac:dyDescent="0.4">
      <c r="AO98">
        <v>150</v>
      </c>
    </row>
    <row r="99" spans="30:42" x14ac:dyDescent="0.4">
      <c r="AO99">
        <v>175</v>
      </c>
    </row>
    <row r="100" spans="30:42" x14ac:dyDescent="0.4">
      <c r="AO100">
        <v>200</v>
      </c>
    </row>
    <row r="106" spans="30:42" x14ac:dyDescent="0.4">
      <c r="AD106" s="16"/>
    </row>
    <row r="108" spans="30:42" x14ac:dyDescent="0.4">
      <c r="AD108" s="15" t="s">
        <v>36</v>
      </c>
      <c r="AE108" s="15" t="s">
        <v>37</v>
      </c>
      <c r="AF108" s="15" t="s">
        <v>38</v>
      </c>
      <c r="AG108" s="14" t="s">
        <v>39</v>
      </c>
      <c r="AI108" s="17" t="s">
        <v>40</v>
      </c>
      <c r="AJ108" s="18" t="s">
        <v>41</v>
      </c>
      <c r="AK108" s="18" t="s">
        <v>42</v>
      </c>
      <c r="AL108" s="18" t="s">
        <v>43</v>
      </c>
      <c r="AM108" s="18" t="s">
        <v>44</v>
      </c>
      <c r="AN108" s="18" t="s">
        <v>45</v>
      </c>
      <c r="AO108" s="18" t="s">
        <v>46</v>
      </c>
      <c r="AP108" s="19" t="s">
        <v>47</v>
      </c>
    </row>
    <row r="109" spans="30:42" x14ac:dyDescent="0.4">
      <c r="AD109" s="15" t="s">
        <v>48</v>
      </c>
      <c r="AE109" s="15">
        <v>10</v>
      </c>
      <c r="AF109" s="15"/>
      <c r="AG109" s="14">
        <v>10</v>
      </c>
      <c r="AI109" s="20" t="s">
        <v>49</v>
      </c>
      <c r="AJ109" s="21" t="s">
        <v>49</v>
      </c>
      <c r="AK109" s="21" t="s">
        <v>38</v>
      </c>
      <c r="AL109" s="22" t="s">
        <v>38</v>
      </c>
      <c r="AM109" s="22" t="s">
        <v>49</v>
      </c>
      <c r="AN109" s="22" t="s">
        <v>49</v>
      </c>
      <c r="AO109" s="22" t="s">
        <v>49</v>
      </c>
      <c r="AP109" s="23" t="s">
        <v>37</v>
      </c>
    </row>
    <row r="110" spans="30:42" x14ac:dyDescent="0.4">
      <c r="AD110" s="15" t="s">
        <v>50</v>
      </c>
      <c r="AE110" s="15">
        <v>20</v>
      </c>
      <c r="AF110" s="15"/>
      <c r="AG110" s="14">
        <v>20</v>
      </c>
      <c r="AI110" s="24"/>
      <c r="AJ110" s="25"/>
      <c r="AK110" s="25"/>
      <c r="AL110" s="26"/>
      <c r="AM110" s="26" t="s">
        <v>38</v>
      </c>
      <c r="AN110" s="26" t="s">
        <v>38</v>
      </c>
      <c r="AO110" s="26" t="s">
        <v>38</v>
      </c>
      <c r="AP110" s="23"/>
    </row>
    <row r="111" spans="30:42" x14ac:dyDescent="0.4">
      <c r="AD111" s="15" t="s">
        <v>51</v>
      </c>
      <c r="AE111" s="15"/>
      <c r="AF111" s="15">
        <v>30</v>
      </c>
      <c r="AG111" s="14">
        <v>30</v>
      </c>
    </row>
    <row r="112" spans="30:42" x14ac:dyDescent="0.4">
      <c r="AD112" s="15" t="s">
        <v>52</v>
      </c>
      <c r="AE112" s="15"/>
      <c r="AF112" s="15">
        <v>20</v>
      </c>
      <c r="AG112" s="14">
        <v>40</v>
      </c>
      <c r="AJ112" t="s">
        <v>42</v>
      </c>
      <c r="AK112" t="s">
        <v>38</v>
      </c>
    </row>
    <row r="113" spans="30:37" ht="25.5" x14ac:dyDescent="0.4">
      <c r="AD113" s="15" t="s">
        <v>53</v>
      </c>
      <c r="AE113" s="15">
        <v>15</v>
      </c>
      <c r="AF113" s="15">
        <v>20</v>
      </c>
      <c r="AG113" s="14">
        <v>50</v>
      </c>
      <c r="AH113" s="1"/>
    </row>
    <row r="114" spans="30:37" ht="25.5" x14ac:dyDescent="0.4">
      <c r="AD114" s="15" t="s">
        <v>54</v>
      </c>
      <c r="AE114" s="15">
        <v>15</v>
      </c>
      <c r="AF114" s="15">
        <v>20</v>
      </c>
      <c r="AG114" s="14">
        <v>50</v>
      </c>
      <c r="AH114" s="1"/>
    </row>
    <row r="115" spans="30:37" ht="25.5" x14ac:dyDescent="0.4">
      <c r="AD115" s="15" t="s">
        <v>55</v>
      </c>
      <c r="AE115" s="15">
        <v>15</v>
      </c>
      <c r="AF115" s="15">
        <v>20</v>
      </c>
      <c r="AG115" s="14">
        <v>50</v>
      </c>
      <c r="AH115" s="1"/>
      <c r="AI115" s="1"/>
      <c r="AJ115" s="1"/>
      <c r="AK115" s="1"/>
    </row>
    <row r="116" spans="30:37" ht="25.5" x14ac:dyDescent="0.4">
      <c r="AD116" s="15" t="s">
        <v>56</v>
      </c>
      <c r="AE116" s="15">
        <v>15</v>
      </c>
      <c r="AF116" s="15">
        <v>20</v>
      </c>
      <c r="AG116" s="14">
        <v>50</v>
      </c>
      <c r="AH116" s="1"/>
      <c r="AI116" s="1"/>
      <c r="AJ116" s="1"/>
      <c r="AK116" s="1"/>
    </row>
    <row r="117" spans="30:37" ht="25.5" x14ac:dyDescent="0.4">
      <c r="AD117" s="1"/>
      <c r="AE117" s="1"/>
      <c r="AF117" s="1"/>
      <c r="AG117" s="1"/>
      <c r="AH117" s="1"/>
      <c r="AI117" s="1"/>
      <c r="AJ117" s="1"/>
      <c r="AK117" s="1"/>
    </row>
    <row r="118" spans="30:37" ht="25.5" x14ac:dyDescent="0.4">
      <c r="AD118" s="22" t="s">
        <v>36</v>
      </c>
      <c r="AE118" s="21">
        <f>F49</f>
        <v>0</v>
      </c>
      <c r="AF118" s="1"/>
      <c r="AG118" s="1"/>
      <c r="AH118" s="1"/>
      <c r="AI118" s="1"/>
      <c r="AJ118" s="1"/>
      <c r="AK118" s="1"/>
    </row>
    <row r="119" spans="30:37" ht="25.5" x14ac:dyDescent="0.4">
      <c r="AD119" s="21" t="s">
        <v>57</v>
      </c>
      <c r="AE119" s="21">
        <f>F50</f>
        <v>0</v>
      </c>
      <c r="AF119" s="1"/>
      <c r="AG119" s="1"/>
      <c r="AH119" s="1"/>
      <c r="AI119" s="1"/>
      <c r="AJ119" s="1"/>
      <c r="AK119" s="1"/>
    </row>
    <row r="120" spans="30:37" ht="25.5" x14ac:dyDescent="0.4">
      <c r="AD120" s="21" t="s">
        <v>58</v>
      </c>
      <c r="AE120" s="21" t="e">
        <f>VLOOKUP(AE118, AD108:AF116, MATCH(AE119, AD108:AF108, 0), FALSE)</f>
        <v>#N/A</v>
      </c>
      <c r="AF120" s="1"/>
      <c r="AG120" s="1"/>
      <c r="AH120" s="1"/>
      <c r="AI120" s="1"/>
      <c r="AJ120" s="1"/>
      <c r="AK120" s="1"/>
    </row>
  </sheetData>
  <sheetProtection algorithmName="SHA-512" hashValue="73aAvM9cDp7VDwHzTGxuksJz8g0FLZoxlVRamWvbDGWaiQK4DkqKFmEyAqYeFvoSCi5qHt/VGvVg42XO+mIXiw==" saltValue="1EQ4FpJKLJRJTsYBnpuqMA==" spinCount="100000" sheet="1" objects="1" scenarios="1"/>
  <mergeCells count="25">
    <mergeCell ref="L77:L78"/>
    <mergeCell ref="M77:N77"/>
    <mergeCell ref="O77:Q77"/>
    <mergeCell ref="M78:N78"/>
    <mergeCell ref="O78:Q78"/>
    <mergeCell ref="L74:L76"/>
    <mergeCell ref="M74:N74"/>
    <mergeCell ref="O74:Q74"/>
    <mergeCell ref="M75:N75"/>
    <mergeCell ref="O75:Q75"/>
    <mergeCell ref="M76:N76"/>
    <mergeCell ref="O76:Q76"/>
    <mergeCell ref="O60:P60"/>
    <mergeCell ref="D49:E49"/>
    <mergeCell ref="H49:I49"/>
    <mergeCell ref="D50:E50"/>
    <mergeCell ref="D51:E51"/>
    <mergeCell ref="D52:E52"/>
    <mergeCell ref="D53:E53"/>
    <mergeCell ref="D59:D60"/>
    <mergeCell ref="E59:F59"/>
    <mergeCell ref="H59:I59"/>
    <mergeCell ref="J59:J60"/>
    <mergeCell ref="L60:M60"/>
    <mergeCell ref="G59:G60"/>
  </mergeCells>
  <phoneticPr fontId="2"/>
  <conditionalFormatting sqref="D62:J72">
    <cfRule type="expression" dxfId="12" priority="6">
      <formula>OR($F$49="CTA-01A",$F$49="CTC-01A",$F$49="CTD-01A")</formula>
    </cfRule>
  </conditionalFormatting>
  <conditionalFormatting sqref="D63:J72">
    <cfRule type="expression" dxfId="11" priority="7">
      <formula>$F$49="CTD-02B"</formula>
    </cfRule>
  </conditionalFormatting>
  <conditionalFormatting sqref="J61:J72">
    <cfRule type="cellIs" dxfId="10" priority="12" operator="equal">
      <formula>"NG"</formula>
    </cfRule>
  </conditionalFormatting>
  <conditionalFormatting sqref="L60:M63 O60:P63">
    <cfRule type="expression" dxfId="9" priority="4">
      <formula>$F$51="単相交流"</formula>
    </cfRule>
  </conditionalFormatting>
  <conditionalFormatting sqref="L74:Q76">
    <cfRule type="expression" dxfId="8" priority="5">
      <formula>$F$51="単相交流"</formula>
    </cfRule>
  </conditionalFormatting>
  <conditionalFormatting sqref="L77:Q78">
    <cfRule type="expression" dxfId="7" priority="13">
      <formula>$F$51="三相交流"</formula>
    </cfRule>
  </conditionalFormatting>
  <conditionalFormatting sqref="M75:Q76">
    <cfRule type="expression" dxfId="6" priority="1">
      <formula>$O$74="1点当たりの電流を超えてます"</formula>
    </cfRule>
  </conditionalFormatting>
  <conditionalFormatting sqref="O74:Q74">
    <cfRule type="cellIs" dxfId="5" priority="10" operator="equal">
      <formula>"1点当たりの電流を超えてます"</formula>
    </cfRule>
  </conditionalFormatting>
  <conditionalFormatting sqref="O75:Q75">
    <cfRule type="cellIs" dxfId="4" priority="9" operator="equal">
      <formula>"製品のブレーカ電流容量を超えてます"</formula>
    </cfRule>
  </conditionalFormatting>
  <conditionalFormatting sqref="O76:Q76">
    <cfRule type="expression" dxfId="3" priority="2">
      <formula>$O$75="製品のブレーカ電流容量を超えてます"</formula>
    </cfRule>
    <cfRule type="expression" dxfId="2" priority="8">
      <formula>$O$75="製品の電流容量を超えてます"</formula>
    </cfRule>
  </conditionalFormatting>
  <conditionalFormatting sqref="O77:Q77">
    <cfRule type="cellIs" dxfId="1" priority="11" operator="equal">
      <formula>"1点当たりの電流を超えてます"</formula>
    </cfRule>
  </conditionalFormatting>
  <conditionalFormatting sqref="O78:Q78">
    <cfRule type="expression" dxfId="0" priority="3">
      <formula>$O$77="1点当たりの電流を超えてます"</formula>
    </cfRule>
  </conditionalFormatting>
  <dataValidations count="4">
    <dataValidation type="whole" allowBlank="1" showInputMessage="1" showErrorMessage="1" sqref="J49 E61:E72" xr:uid="{00000000-0002-0000-0000-000000000000}">
      <formula1>180</formula1>
      <formula2>240</formula2>
    </dataValidation>
    <dataValidation type="list" showInputMessage="1" showErrorMessage="1" sqref="F50" xr:uid="{00000000-0002-0000-0000-000001000000}">
      <formula1>INDIRECT("シリーズ["&amp;$F$49&amp;"]")</formula1>
    </dataValidation>
    <dataValidation type="list" allowBlank="1" showInputMessage="1" showErrorMessage="1" sqref="F49 AJ112" xr:uid="{00000000-0002-0000-0000-000002000000}">
      <formula1>INDIRECT("シリーズ[#見出し]")</formula1>
    </dataValidation>
    <dataValidation type="list" allowBlank="1" showInputMessage="1" showErrorMessage="1" sqref="AK112" xr:uid="{00000000-0002-0000-0000-000003000000}">
      <formula1>INDIRECT("シリーズ["&amp;$AJ$111&amp;"]")</formula1>
    </dataValidation>
  </dataValidations>
  <pageMargins left="0.49" right="0.16" top="0.46" bottom="0.26" header="0.31496062992125984" footer="0.17"/>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2</xdr:col>
                    <xdr:colOff>647700</xdr:colOff>
                    <xdr:row>46</xdr:row>
                    <xdr:rowOff>0</xdr:rowOff>
                  </from>
                  <to>
                    <xdr:col>5</xdr:col>
                    <xdr:colOff>809625</xdr:colOff>
                    <xdr:row>47</xdr:row>
                    <xdr:rowOff>457200</xdr:rowOff>
                  </to>
                </anchor>
              </controlPr>
            </control>
          </mc:Choice>
        </mc:AlternateContent>
      </controls>
    </mc:Choice>
  </mc:AlternateContent>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三相デルタ結線電流計算</vt:lpstr>
      <vt:lpstr>三相デルタ結線電流計算!Print_Area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2025-05-29T10:32:57Z</dcterms:created>
  <dcterms:modified xsi:type="dcterms:W3CDTF">2025-05-29T10:56:42Z</dcterms:modified>
</cp:coreProperties>
</file>